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525" windowWidth="12195" windowHeight="762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Reparos!$A$2:$O$1042</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57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135" i="1"/>
  <c r="H945" i="12"/>
  <c r="F945"/>
  <c r="D945"/>
  <c r="C945"/>
  <c r="B949" l="1"/>
  <c r="C949"/>
  <c r="D949"/>
  <c r="E949"/>
  <c r="F949"/>
  <c r="H949"/>
  <c r="B950"/>
  <c r="C950"/>
  <c r="D950"/>
  <c r="E950"/>
  <c r="F950"/>
  <c r="H950"/>
  <c r="B951"/>
  <c r="C951"/>
  <c r="D951"/>
  <c r="E951"/>
  <c r="F951"/>
  <c r="H951"/>
  <c r="B952"/>
  <c r="C952"/>
  <c r="D952"/>
  <c r="E952"/>
  <c r="F952"/>
  <c r="H952"/>
  <c r="B953"/>
  <c r="C953"/>
  <c r="D953"/>
  <c r="E953"/>
  <c r="F953"/>
  <c r="H953"/>
  <c r="B954"/>
  <c r="C954"/>
  <c r="D954"/>
  <c r="E954"/>
  <c r="F954"/>
  <c r="H954"/>
  <c r="B955"/>
  <c r="C955"/>
  <c r="D955"/>
  <c r="E955"/>
  <c r="F955"/>
  <c r="H955"/>
  <c r="B956"/>
  <c r="C956"/>
  <c r="D956"/>
  <c r="E956"/>
  <c r="F956"/>
  <c r="H956"/>
  <c r="B957"/>
  <c r="C957"/>
  <c r="D957"/>
  <c r="E957"/>
  <c r="F957"/>
  <c r="H957"/>
  <c r="B958"/>
  <c r="C958"/>
  <c r="D958"/>
  <c r="E958"/>
  <c r="F958"/>
  <c r="H958"/>
  <c r="B959"/>
  <c r="C959"/>
  <c r="D959"/>
  <c r="E959"/>
  <c r="F959"/>
  <c r="H959"/>
  <c r="B960"/>
  <c r="C960"/>
  <c r="D960"/>
  <c r="E960"/>
  <c r="F960"/>
  <c r="H960"/>
  <c r="B961"/>
  <c r="C961"/>
  <c r="D961"/>
  <c r="E961"/>
  <c r="F961"/>
  <c r="H961"/>
  <c r="B962"/>
  <c r="C962"/>
  <c r="D962"/>
  <c r="E962"/>
  <c r="F962"/>
  <c r="H962"/>
  <c r="B963"/>
  <c r="C963"/>
  <c r="D963"/>
  <c r="E963"/>
  <c r="F963"/>
  <c r="H963"/>
  <c r="B964"/>
  <c r="C964"/>
  <c r="D964"/>
  <c r="E964"/>
  <c r="F964"/>
  <c r="H964"/>
  <c r="B965"/>
  <c r="C965"/>
  <c r="D965"/>
  <c r="E965"/>
  <c r="F965"/>
  <c r="H965"/>
  <c r="B966"/>
  <c r="C966"/>
  <c r="D966"/>
  <c r="E966"/>
  <c r="F966"/>
  <c r="H966"/>
  <c r="B967"/>
  <c r="C967"/>
  <c r="D967"/>
  <c r="E967"/>
  <c r="F967"/>
  <c r="H967"/>
  <c r="B968"/>
  <c r="C968"/>
  <c r="D968"/>
  <c r="E968"/>
  <c r="F968"/>
  <c r="H968"/>
  <c r="B969"/>
  <c r="C969"/>
  <c r="D969"/>
  <c r="E969"/>
  <c r="F969"/>
  <c r="H969"/>
  <c r="B970"/>
  <c r="C970"/>
  <c r="D970"/>
  <c r="E970"/>
  <c r="F970"/>
  <c r="H970"/>
  <c r="B971"/>
  <c r="C971"/>
  <c r="D971"/>
  <c r="E971"/>
  <c r="F971"/>
  <c r="H971"/>
  <c r="B972"/>
  <c r="C972"/>
  <c r="D972"/>
  <c r="E972"/>
  <c r="F972"/>
  <c r="H972"/>
  <c r="B973"/>
  <c r="C973"/>
  <c r="D973"/>
  <c r="E973"/>
  <c r="F973"/>
  <c r="H973"/>
  <c r="B974"/>
  <c r="C974"/>
  <c r="D974"/>
  <c r="E974"/>
  <c r="F974"/>
  <c r="H974"/>
  <c r="B975"/>
  <c r="C975"/>
  <c r="D975"/>
  <c r="E975"/>
  <c r="F975"/>
  <c r="H975"/>
  <c r="B976"/>
  <c r="C976"/>
  <c r="D976"/>
  <c r="E976"/>
  <c r="F976"/>
  <c r="H976"/>
  <c r="B977"/>
  <c r="C977"/>
  <c r="D977"/>
  <c r="E977"/>
  <c r="F977"/>
  <c r="H977"/>
  <c r="B978"/>
  <c r="C978"/>
  <c r="D978"/>
  <c r="E978"/>
  <c r="F978"/>
  <c r="H978"/>
  <c r="B979"/>
  <c r="C979"/>
  <c r="D979"/>
  <c r="E979"/>
  <c r="F979"/>
  <c r="H979"/>
  <c r="B980"/>
  <c r="C980"/>
  <c r="D980"/>
  <c r="E980"/>
  <c r="F980"/>
  <c r="H980"/>
  <c r="B981"/>
  <c r="C981"/>
  <c r="D981"/>
  <c r="E981"/>
  <c r="F981"/>
  <c r="H981"/>
  <c r="B982"/>
  <c r="C982"/>
  <c r="D982"/>
  <c r="E982"/>
  <c r="F982"/>
  <c r="H982"/>
  <c r="B983"/>
  <c r="C983"/>
  <c r="D983"/>
  <c r="E983"/>
  <c r="F983"/>
  <c r="H983"/>
  <c r="B984"/>
  <c r="C984"/>
  <c r="D984"/>
  <c r="E984"/>
  <c r="F984"/>
  <c r="H984"/>
  <c r="B985"/>
  <c r="C985"/>
  <c r="D985"/>
  <c r="E985"/>
  <c r="F985"/>
  <c r="H985"/>
  <c r="B986"/>
  <c r="C986"/>
  <c r="D986"/>
  <c r="E986"/>
  <c r="F986"/>
  <c r="H986"/>
  <c r="B987"/>
  <c r="C987"/>
  <c r="D987"/>
  <c r="E987"/>
  <c r="F987"/>
  <c r="H987"/>
  <c r="B988"/>
  <c r="C988"/>
  <c r="D988"/>
  <c r="E988"/>
  <c r="F988"/>
  <c r="H988"/>
  <c r="B989"/>
  <c r="C989"/>
  <c r="D989"/>
  <c r="E989"/>
  <c r="F989"/>
  <c r="H989"/>
  <c r="B990"/>
  <c r="C990"/>
  <c r="D990"/>
  <c r="E990"/>
  <c r="F990"/>
  <c r="H990"/>
  <c r="B991"/>
  <c r="C991"/>
  <c r="D991"/>
  <c r="E991"/>
  <c r="F991"/>
  <c r="H991"/>
  <c r="B992"/>
  <c r="C992"/>
  <c r="D992"/>
  <c r="E992"/>
  <c r="F992"/>
  <c r="H992"/>
  <c r="B993"/>
  <c r="C993"/>
  <c r="D993"/>
  <c r="E993"/>
  <c r="F993"/>
  <c r="H993"/>
  <c r="B994"/>
  <c r="C994"/>
  <c r="D994"/>
  <c r="E994"/>
  <c r="F994"/>
  <c r="H994"/>
  <c r="B995"/>
  <c r="C995"/>
  <c r="D995"/>
  <c r="E995"/>
  <c r="F995"/>
  <c r="H995"/>
  <c r="B996"/>
  <c r="C996"/>
  <c r="D996"/>
  <c r="E996"/>
  <c r="F996"/>
  <c r="H996"/>
  <c r="B997"/>
  <c r="C997"/>
  <c r="D997"/>
  <c r="E997"/>
  <c r="F997"/>
  <c r="H997"/>
  <c r="B998"/>
  <c r="C998"/>
  <c r="D998"/>
  <c r="E998"/>
  <c r="F998"/>
  <c r="H998"/>
  <c r="B999"/>
  <c r="C999"/>
  <c r="D999"/>
  <c r="E999"/>
  <c r="F999"/>
  <c r="H999"/>
  <c r="B1000"/>
  <c r="C1000"/>
  <c r="D1000"/>
  <c r="E1000"/>
  <c r="F1000"/>
  <c r="H1000"/>
  <c r="B1001"/>
  <c r="C1001"/>
  <c r="D1001"/>
  <c r="E1001"/>
  <c r="F1001"/>
  <c r="H1001"/>
  <c r="B1002"/>
  <c r="C1002"/>
  <c r="D1002"/>
  <c r="E1002"/>
  <c r="F1002"/>
  <c r="H1002"/>
  <c r="B1003"/>
  <c r="C1003"/>
  <c r="D1003"/>
  <c r="E1003"/>
  <c r="F1003"/>
  <c r="H1003"/>
  <c r="B1004"/>
  <c r="C1004"/>
  <c r="D1004"/>
  <c r="E1004"/>
  <c r="F1004"/>
  <c r="H1004"/>
  <c r="B1005"/>
  <c r="C1005"/>
  <c r="D1005"/>
  <c r="E1005"/>
  <c r="F1005"/>
  <c r="H1005"/>
  <c r="B1006"/>
  <c r="C1006"/>
  <c r="D1006"/>
  <c r="E1006"/>
  <c r="F1006"/>
  <c r="H1006"/>
  <c r="B1007"/>
  <c r="C1007"/>
  <c r="D1007"/>
  <c r="E1007"/>
  <c r="F1007"/>
  <c r="H1007"/>
  <c r="B1008"/>
  <c r="C1008"/>
  <c r="D1008"/>
  <c r="E1008"/>
  <c r="F1008"/>
  <c r="H1008"/>
  <c r="B1009"/>
  <c r="C1009"/>
  <c r="D1009"/>
  <c r="E1009"/>
  <c r="F1009"/>
  <c r="H1009"/>
  <c r="B1010"/>
  <c r="C1010"/>
  <c r="D1010"/>
  <c r="E1010"/>
  <c r="F1010"/>
  <c r="H1010"/>
  <c r="B1011"/>
  <c r="C1011"/>
  <c r="D1011"/>
  <c r="E1011"/>
  <c r="F1011"/>
  <c r="H1011"/>
  <c r="B1012"/>
  <c r="C1012"/>
  <c r="D1012"/>
  <c r="E1012"/>
  <c r="F1012"/>
  <c r="H1012"/>
  <c r="B1013"/>
  <c r="C1013"/>
  <c r="D1013"/>
  <c r="E1013"/>
  <c r="F1013"/>
  <c r="H1013"/>
  <c r="B1014"/>
  <c r="C1014"/>
  <c r="D1014"/>
  <c r="E1014"/>
  <c r="F1014"/>
  <c r="H1014"/>
  <c r="B1015"/>
  <c r="C1015"/>
  <c r="D1015"/>
  <c r="E1015"/>
  <c r="F1015"/>
  <c r="H1015"/>
  <c r="B1016"/>
  <c r="C1016"/>
  <c r="D1016"/>
  <c r="E1016"/>
  <c r="F1016"/>
  <c r="H1016"/>
  <c r="B1017"/>
  <c r="C1017"/>
  <c r="D1017"/>
  <c r="E1017"/>
  <c r="F1017"/>
  <c r="H1017"/>
  <c r="B1018"/>
  <c r="C1018"/>
  <c r="D1018"/>
  <c r="E1018"/>
  <c r="F1018"/>
  <c r="H1018"/>
  <c r="B1019"/>
  <c r="C1019"/>
  <c r="D1019"/>
  <c r="E1019"/>
  <c r="F1019"/>
  <c r="H1019"/>
  <c r="B1020"/>
  <c r="C1020"/>
  <c r="D1020"/>
  <c r="E1020"/>
  <c r="F1020"/>
  <c r="H1020"/>
  <c r="B1021"/>
  <c r="C1021"/>
  <c r="D1021"/>
  <c r="E1021"/>
  <c r="F1021"/>
  <c r="H1021"/>
  <c r="B1022"/>
  <c r="C1022"/>
  <c r="D1022"/>
  <c r="E1022"/>
  <c r="F1022"/>
  <c r="H1022"/>
  <c r="B1023"/>
  <c r="C1023"/>
  <c r="D1023"/>
  <c r="E1023"/>
  <c r="F1023"/>
  <c r="H1023"/>
  <c r="B1024"/>
  <c r="C1024"/>
  <c r="D1024"/>
  <c r="E1024"/>
  <c r="F1024"/>
  <c r="H1024"/>
  <c r="B1025"/>
  <c r="C1025"/>
  <c r="D1025"/>
  <c r="E1025"/>
  <c r="F1025"/>
  <c r="H1025"/>
  <c r="B1026"/>
  <c r="C1026"/>
  <c r="D1026"/>
  <c r="E1026"/>
  <c r="F1026"/>
  <c r="H1026"/>
  <c r="B1027"/>
  <c r="C1027"/>
  <c r="D1027"/>
  <c r="E1027"/>
  <c r="F1027"/>
  <c r="H1027"/>
  <c r="B1028"/>
  <c r="C1028"/>
  <c r="D1028"/>
  <c r="E1028"/>
  <c r="F1028"/>
  <c r="H1028"/>
  <c r="B1029"/>
  <c r="C1029"/>
  <c r="D1029"/>
  <c r="E1029"/>
  <c r="F1029"/>
  <c r="H1029"/>
  <c r="B1030"/>
  <c r="C1030"/>
  <c r="D1030"/>
  <c r="E1030"/>
  <c r="F1030"/>
  <c r="H1030"/>
  <c r="B1031"/>
  <c r="C1031"/>
  <c r="D1031"/>
  <c r="E1031"/>
  <c r="F1031"/>
  <c r="H1031"/>
  <c r="B1032"/>
  <c r="C1032"/>
  <c r="D1032"/>
  <c r="E1032"/>
  <c r="F1032"/>
  <c r="H1032"/>
  <c r="B1033"/>
  <c r="C1033"/>
  <c r="D1033"/>
  <c r="E1033"/>
  <c r="F1033"/>
  <c r="H1033"/>
  <c r="B1034"/>
  <c r="C1034"/>
  <c r="D1034"/>
  <c r="E1034"/>
  <c r="F1034"/>
  <c r="H1034"/>
  <c r="B1035"/>
  <c r="C1035"/>
  <c r="D1035"/>
  <c r="E1035"/>
  <c r="F1035"/>
  <c r="H1035"/>
  <c r="B1036"/>
  <c r="C1036"/>
  <c r="D1036"/>
  <c r="E1036"/>
  <c r="F1036"/>
  <c r="H1036"/>
  <c r="B1037"/>
  <c r="C1037"/>
  <c r="D1037"/>
  <c r="E1037"/>
  <c r="F1037"/>
  <c r="H1037"/>
  <c r="B1038"/>
  <c r="C1038"/>
  <c r="D1038"/>
  <c r="E1038"/>
  <c r="F1038"/>
  <c r="H1038"/>
  <c r="B1039"/>
  <c r="C1039"/>
  <c r="D1039"/>
  <c r="E1039"/>
  <c r="F1039"/>
  <c r="H1039"/>
  <c r="B1040"/>
  <c r="C1040"/>
  <c r="D1040"/>
  <c r="E1040"/>
  <c r="F1040"/>
  <c r="H1040"/>
  <c r="B1041"/>
  <c r="C1041"/>
  <c r="D1041"/>
  <c r="E1041"/>
  <c r="F1041"/>
  <c r="H1041"/>
  <c r="D2186" i="1" l="1"/>
  <c r="AG2184"/>
  <c r="AI2184"/>
  <c r="AJ2184"/>
  <c r="AG2185"/>
  <c r="AH2185"/>
  <c r="AI2185"/>
  <c r="AJ2185"/>
  <c r="AF2184"/>
  <c r="AF2185"/>
  <c r="U2184"/>
  <c r="V2184"/>
  <c r="W2184"/>
  <c r="X2184"/>
  <c r="Y2184"/>
  <c r="U2185"/>
  <c r="V2185"/>
  <c r="W2185"/>
  <c r="X2185"/>
  <c r="Y2185"/>
  <c r="P2184"/>
  <c r="Q2184"/>
  <c r="R2184"/>
  <c r="P2185"/>
  <c r="Q2185"/>
  <c r="R2185"/>
  <c r="N2184"/>
  <c r="N2185"/>
  <c r="L2184"/>
  <c r="L2185"/>
  <c r="F2184"/>
  <c r="H2184" s="1"/>
  <c r="G2184"/>
  <c r="F2185"/>
  <c r="H2185" s="1"/>
  <c r="G2185"/>
  <c r="AC2199" i="5"/>
  <c r="AB2199"/>
  <c r="AC2198"/>
  <c r="AB2198"/>
  <c r="AF2182" i="1" l="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H2184" s="1"/>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AH2158" s="1"/>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H91" i="12" l="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2"/>
  <c r="H893"/>
  <c r="H896"/>
  <c r="H897"/>
  <c r="H898"/>
  <c r="H899"/>
  <c r="H900"/>
  <c r="H901"/>
  <c r="H902"/>
  <c r="H903"/>
  <c r="H904"/>
  <c r="H905"/>
  <c r="H907"/>
  <c r="H908"/>
  <c r="H909"/>
  <c r="H910"/>
  <c r="H911"/>
  <c r="H912"/>
  <c r="H913"/>
  <c r="H915"/>
  <c r="H918"/>
  <c r="H921"/>
  <c r="H922"/>
  <c r="H926"/>
  <c r="H930"/>
  <c r="H931"/>
  <c r="H932"/>
  <c r="H933"/>
  <c r="H934"/>
  <c r="H944"/>
  <c r="H946"/>
  <c r="H947"/>
  <c r="H948"/>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6"/>
  <c r="E887"/>
  <c r="E889"/>
  <c r="E893"/>
  <c r="E948"/>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B886"/>
  <c r="F886"/>
  <c r="B887"/>
  <c r="F887"/>
  <c r="F888"/>
  <c r="B889"/>
  <c r="F889"/>
  <c r="F890"/>
  <c r="F891"/>
  <c r="F892"/>
  <c r="B893"/>
  <c r="F893"/>
  <c r="F894"/>
  <c r="F895"/>
  <c r="F896"/>
  <c r="F897"/>
  <c r="F898"/>
  <c r="F899"/>
  <c r="F900"/>
  <c r="F901"/>
  <c r="F902"/>
  <c r="F903"/>
  <c r="F904"/>
  <c r="F905"/>
  <c r="F906"/>
  <c r="F907"/>
  <c r="F908"/>
  <c r="F909"/>
  <c r="F910"/>
  <c r="B911"/>
  <c r="F911"/>
  <c r="F912"/>
  <c r="F913"/>
  <c r="F914"/>
  <c r="F915"/>
  <c r="F916"/>
  <c r="F917"/>
  <c r="F918"/>
  <c r="F919"/>
  <c r="F920"/>
  <c r="F921"/>
  <c r="F922"/>
  <c r="F923"/>
  <c r="F924"/>
  <c r="F925"/>
  <c r="F926"/>
  <c r="F927"/>
  <c r="F928"/>
  <c r="F929"/>
  <c r="F930"/>
  <c r="F931"/>
  <c r="F932"/>
  <c r="F933"/>
  <c r="F934"/>
  <c r="F935"/>
  <c r="F936"/>
  <c r="F937"/>
  <c r="F938"/>
  <c r="F939"/>
  <c r="F940"/>
  <c r="F941"/>
  <c r="F942"/>
  <c r="F943"/>
  <c r="F944"/>
  <c r="F946"/>
  <c r="F947"/>
  <c r="B948"/>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C8" i="3" s="1"/>
  <c r="G249" i="2"/>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E914" i="12" s="1"/>
  <c r="Q2078" i="1"/>
  <c r="R2078"/>
  <c r="L2077"/>
  <c r="N2077"/>
  <c r="L2078"/>
  <c r="N2078"/>
  <c r="F2077"/>
  <c r="H2077" s="1"/>
  <c r="G2077"/>
  <c r="F2078"/>
  <c r="H2078" s="1"/>
  <c r="G2078"/>
  <c r="D2077"/>
  <c r="AH2077" s="1"/>
  <c r="D2078"/>
  <c r="B914" i="12" s="1"/>
  <c r="E725" l="1"/>
  <c r="E692"/>
  <c r="E735"/>
  <c r="B725"/>
  <c r="B735"/>
  <c r="AH2078" i="1"/>
  <c r="H914" i="12" s="1"/>
  <c r="B69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H537" i="12" s="1"/>
  <c r="F1799" i="1"/>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AH1667" l="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E938" i="12" s="1"/>
  <c r="Q2001" i="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AH2001" l="1"/>
  <c r="H938" i="12" s="1"/>
  <c r="B938"/>
  <c r="E547"/>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E916" i="12" s="1"/>
  <c r="Q1826" i="1"/>
  <c r="R1826"/>
  <c r="P1827"/>
  <c r="Q1827"/>
  <c r="R1827"/>
  <c r="P1828"/>
  <c r="E917" i="12" s="1"/>
  <c r="Q1828" i="1"/>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D1827"/>
  <c r="AH1827" s="1"/>
  <c r="D1828"/>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26" i="1" l="1"/>
  <c r="H916" i="12" s="1"/>
  <c r="B916"/>
  <c r="AH1828" i="1"/>
  <c r="H917" i="12" s="1"/>
  <c r="B917"/>
  <c r="AH1855" i="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E940" i="12" s="1"/>
  <c r="P1729" i="1"/>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P1797"/>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D1797"/>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728" i="1" l="1"/>
  <c r="H940" i="12" s="1"/>
  <c r="B940"/>
  <c r="E856"/>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B704" i="12"/>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350" s="1"/>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E891" i="12" s="1"/>
  <c r="L1637" i="1"/>
  <c r="F1637"/>
  <c r="D1637"/>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E890" i="12" s="1"/>
  <c r="L1624" i="1"/>
  <c r="G1624"/>
  <c r="F1624"/>
  <c r="D1624"/>
  <c r="B890" i="12" s="1"/>
  <c r="AG1623" i="1"/>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E919" i="12" s="1"/>
  <c r="L1491" i="1"/>
  <c r="G1491"/>
  <c r="F1491"/>
  <c r="D149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AH1491" l="1"/>
  <c r="H919" i="12" s="1"/>
  <c r="B919"/>
  <c r="AH1637" i="1"/>
  <c r="H891" i="12" s="1"/>
  <c r="B891"/>
  <c r="E677"/>
  <c r="E859"/>
  <c r="C337" i="2"/>
  <c r="C324"/>
  <c r="AH1643" i="1"/>
  <c r="H841" i="12" s="1"/>
  <c r="B841"/>
  <c r="AH1641" i="1"/>
  <c r="H842" i="12" s="1"/>
  <c r="B842"/>
  <c r="AH1623" i="1"/>
  <c r="H839" i="12" s="1"/>
  <c r="B839"/>
  <c r="AH1624" i="1"/>
  <c r="H890" i="12" s="1"/>
  <c r="H42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H658" i="12" s="1"/>
  <c r="B658"/>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L1422"/>
  <c r="G1422"/>
  <c r="F1422"/>
  <c r="D1422"/>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AH1422" l="1"/>
  <c r="H906" i="12" s="1"/>
  <c r="B906"/>
  <c r="E541"/>
  <c r="E906"/>
  <c r="H677"/>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H541" i="12" l="1"/>
  <c r="AH1384" i="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E925" i="12" s="1"/>
  <c r="L1363" i="1"/>
  <c r="G1363"/>
  <c r="F1363"/>
  <c r="D1363"/>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AH1363" l="1"/>
  <c r="H925" i="12" s="1"/>
  <c r="B925"/>
  <c r="H232"/>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L1301"/>
  <c r="G1301"/>
  <c r="F1301"/>
  <c r="D1301"/>
  <c r="B927" i="12" s="1"/>
  <c r="AG1300" i="1"/>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E679" i="12" l="1"/>
  <c r="E927"/>
  <c r="H604"/>
  <c r="H365"/>
  <c r="E220"/>
  <c r="E621"/>
  <c r="E754"/>
  <c r="E365"/>
  <c r="E604"/>
  <c r="AH1301" i="1"/>
  <c r="B679" i="12"/>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H679" i="12" l="1"/>
  <c r="H927"/>
  <c r="AH1279" i="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L1268"/>
  <c r="G1268"/>
  <c r="F1268"/>
  <c r="D1268"/>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8" l="1"/>
  <c r="B942" i="12"/>
  <c r="E167"/>
  <c r="E942"/>
  <c r="AH1242" i="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E929" i="12" s="1"/>
  <c r="L1222" i="1"/>
  <c r="G1222"/>
  <c r="F1222"/>
  <c r="D1222"/>
  <c r="B929" i="12" s="1"/>
  <c r="AG1221" i="1"/>
  <c r="AF1221"/>
  <c r="Y1221"/>
  <c r="X1221"/>
  <c r="W1221"/>
  <c r="V1221"/>
  <c r="U1221"/>
  <c r="R1221"/>
  <c r="Q1221"/>
  <c r="P1221"/>
  <c r="E920" i="12" s="1"/>
  <c r="L1221" i="1"/>
  <c r="H1221"/>
  <c r="G1221"/>
  <c r="D122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E935" i="12" s="1"/>
  <c r="L1141" i="1"/>
  <c r="G1141"/>
  <c r="F1141"/>
  <c r="D114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B936" i="12" s="1"/>
  <c r="AG1101" i="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823" i="12" l="1"/>
  <c r="E936"/>
  <c r="H167"/>
  <c r="H942"/>
  <c r="AH1141" i="1"/>
  <c r="H935" i="12" s="1"/>
  <c r="B935"/>
  <c r="AH1221" i="1"/>
  <c r="H920" i="12" s="1"/>
  <c r="B920"/>
  <c r="E746"/>
  <c r="E868"/>
  <c r="E637"/>
  <c r="E844"/>
  <c r="AH1133" i="1"/>
  <c r="H833" i="12" s="1"/>
  <c r="B833"/>
  <c r="AH1135" i="1"/>
  <c r="H832" i="12" s="1"/>
  <c r="B832"/>
  <c r="AH1102" i="1"/>
  <c r="B823" i="12"/>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H929" i="12" s="1"/>
  <c r="B708"/>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L1077"/>
  <c r="H1077"/>
  <c r="G1077"/>
  <c r="D1077"/>
  <c r="B928" i="12" s="1"/>
  <c r="AG1076" i="1"/>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E943" i="12" s="1"/>
  <c r="L1058" i="1"/>
  <c r="G1058"/>
  <c r="F1058"/>
  <c r="D1058"/>
  <c r="AG1057"/>
  <c r="AF1057"/>
  <c r="Y1057"/>
  <c r="X1057"/>
  <c r="W1057"/>
  <c r="V1057"/>
  <c r="U1057"/>
  <c r="R1057"/>
  <c r="Q1057"/>
  <c r="P1057"/>
  <c r="E924" i="12" s="1"/>
  <c r="L1057" i="1"/>
  <c r="G1057"/>
  <c r="F1057"/>
  <c r="D1057"/>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E895" i="12" s="1"/>
  <c r="L1020" i="1"/>
  <c r="G1020"/>
  <c r="F1020"/>
  <c r="D1020"/>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L1010"/>
  <c r="G1010"/>
  <c r="F1010"/>
  <c r="D1010"/>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939" i="12" s="1"/>
  <c r="L996" i="1"/>
  <c r="G996"/>
  <c r="F996"/>
  <c r="D996"/>
  <c r="B939"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L987"/>
  <c r="G987"/>
  <c r="F987"/>
  <c r="D987"/>
  <c r="AG986"/>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1058" l="1"/>
  <c r="H943" i="12" s="1"/>
  <c r="B943"/>
  <c r="H823"/>
  <c r="H936"/>
  <c r="AH1010" i="1"/>
  <c r="B941" i="12"/>
  <c r="E257"/>
  <c r="E941"/>
  <c r="E871"/>
  <c r="E923"/>
  <c r="E654"/>
  <c r="E928"/>
  <c r="B871"/>
  <c r="B923"/>
  <c r="AH1057" i="1"/>
  <c r="H924" i="12" s="1"/>
  <c r="B924"/>
  <c r="AH996" i="1"/>
  <c r="H939" i="12" s="1"/>
  <c r="B894"/>
  <c r="E381"/>
  <c r="E894"/>
  <c r="AH1020" i="1"/>
  <c r="H895" i="12" s="1"/>
  <c r="B895"/>
  <c r="H746"/>
  <c r="H868"/>
  <c r="H637"/>
  <c r="H844"/>
  <c r="AH1089" i="1"/>
  <c r="B836" i="12"/>
  <c r="E242"/>
  <c r="E836"/>
  <c r="AH1091" i="1"/>
  <c r="H827" i="12" s="1"/>
  <c r="B827"/>
  <c r="AH1064" i="1"/>
  <c r="H834" i="12" s="1"/>
  <c r="B834"/>
  <c r="H555"/>
  <c r="H533"/>
  <c r="H116"/>
  <c r="H109"/>
  <c r="H663"/>
  <c r="H513"/>
  <c r="H708"/>
  <c r="H470"/>
  <c r="H742"/>
  <c r="H327"/>
  <c r="H344"/>
  <c r="H150"/>
  <c r="H575"/>
  <c r="H774"/>
  <c r="H291"/>
  <c r="H790"/>
  <c r="H83"/>
  <c r="H1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B709" i="12"/>
  <c r="AH985" i="1"/>
  <c r="B653" i="12"/>
  <c r="AH1077" i="1"/>
  <c r="B654" i="12"/>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H467" i="12" l="1"/>
  <c r="H126"/>
  <c r="H325"/>
  <c r="H518"/>
  <c r="H257"/>
  <c r="H941"/>
  <c r="H654"/>
  <c r="H928"/>
  <c r="H581"/>
  <c r="H125"/>
  <c r="H871"/>
  <c r="H923"/>
  <c r="H511"/>
  <c r="H381"/>
  <c r="H894"/>
  <c r="H242"/>
  <c r="H836"/>
  <c r="H630"/>
  <c r="H405"/>
  <c r="H583"/>
  <c r="H709"/>
  <c r="H122"/>
  <c r="H361"/>
  <c r="H585"/>
  <c r="H653"/>
  <c r="H68"/>
  <c r="H721"/>
  <c r="H765"/>
  <c r="E412"/>
  <c r="E603"/>
  <c r="E647"/>
  <c r="E476"/>
  <c r="E662"/>
  <c r="E322"/>
  <c r="E720"/>
  <c r="AH976" i="1"/>
  <c r="B720" i="12"/>
  <c r="AH971" i="1"/>
  <c r="H715" i="12" s="1"/>
  <c r="B715"/>
  <c r="AH974" i="1"/>
  <c r="B647" i="12"/>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L963"/>
  <c r="G963"/>
  <c r="F963"/>
  <c r="D963"/>
  <c r="AG962"/>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AH963" l="1"/>
  <c r="B937" i="12"/>
  <c r="E213"/>
  <c r="E937"/>
  <c r="H145"/>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L846"/>
  <c r="G846"/>
  <c r="F846"/>
  <c r="D846"/>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E863" i="12" s="1"/>
  <c r="L843" i="1"/>
  <c r="H843"/>
  <c r="G843"/>
  <c r="D843"/>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E34" i="12" s="1"/>
  <c r="L838" i="1"/>
  <c r="G838"/>
  <c r="F838"/>
  <c r="D838"/>
  <c r="AH838" s="1"/>
  <c r="H34" i="12" s="1"/>
  <c r="AG837" i="1"/>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E933" i="12" s="1"/>
  <c r="L834" i="1"/>
  <c r="G834"/>
  <c r="F834"/>
  <c r="D834"/>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H213" i="12" l="1"/>
  <c r="H937"/>
  <c r="AH834" i="1"/>
  <c r="B933" i="12"/>
  <c r="AH846" i="1"/>
  <c r="H160" i="12" s="1"/>
  <c r="B944"/>
  <c r="E160"/>
  <c r="E944"/>
  <c r="AH884" i="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E918" i="12" s="1"/>
  <c r="L803" i="1"/>
  <c r="G803"/>
  <c r="F803"/>
  <c r="D803"/>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E881" i="12" s="1"/>
  <c r="L776" i="1"/>
  <c r="G776"/>
  <c r="F776"/>
  <c r="D776"/>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AH803" l="1"/>
  <c r="H105" i="12" s="1"/>
  <c r="B918"/>
  <c r="AH776" i="1"/>
  <c r="B881" i="12"/>
  <c r="E190"/>
  <c r="E848"/>
  <c r="AH796" i="1"/>
  <c r="H190" i="12" s="1"/>
  <c r="B848"/>
  <c r="AH807" i="1"/>
  <c r="B847" i="12"/>
  <c r="AH789" i="1"/>
  <c r="B846" i="12"/>
  <c r="AH793" i="1"/>
  <c r="B845" i="12"/>
  <c r="AH788" i="1"/>
  <c r="H189" i="12" s="1"/>
  <c r="B843"/>
  <c r="H376"/>
  <c r="H194"/>
  <c r="H266"/>
  <c r="H446"/>
  <c r="H454"/>
  <c r="H11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55" i="12" l="1"/>
  <c r="H180"/>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E934" i="12" s="1"/>
  <c r="L708" i="1"/>
  <c r="G708"/>
  <c r="F708"/>
  <c r="D708"/>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E922" i="12" s="1"/>
  <c r="L675" i="1"/>
  <c r="G675"/>
  <c r="F675"/>
  <c r="D675"/>
  <c r="AG674"/>
  <c r="AF674"/>
  <c r="Y674"/>
  <c r="X674"/>
  <c r="W674"/>
  <c r="V674"/>
  <c r="U674"/>
  <c r="R674"/>
  <c r="Q674"/>
  <c r="P674"/>
  <c r="L674"/>
  <c r="G674"/>
  <c r="F674"/>
  <c r="D674"/>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E888" i="12" s="1"/>
  <c r="L657" i="1"/>
  <c r="H657"/>
  <c r="G657"/>
  <c r="D657"/>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674" l="1"/>
  <c r="H184" i="12" s="1"/>
  <c r="B945"/>
  <c r="E184"/>
  <c r="E945"/>
  <c r="AH708" i="1"/>
  <c r="B934" i="12"/>
  <c r="AH675" i="1"/>
  <c r="B922" i="12"/>
  <c r="AH657" i="1"/>
  <c r="B888" i="12"/>
  <c r="AH712" i="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E932" i="12" s="1"/>
  <c r="L635" i="1"/>
  <c r="G635"/>
  <c r="F635"/>
  <c r="D635"/>
  <c r="B932" i="12" s="1"/>
  <c r="AG634" i="1"/>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L614"/>
  <c r="G614"/>
  <c r="F614"/>
  <c r="D614"/>
  <c r="AG613"/>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810" i="12" l="1"/>
  <c r="E947"/>
  <c r="B810"/>
  <c r="B947"/>
  <c r="E226"/>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E913" i="12" s="1"/>
  <c r="L598" i="1"/>
  <c r="G598"/>
  <c r="F598"/>
  <c r="D598"/>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E921" i="12" s="1"/>
  <c r="L577" i="1"/>
  <c r="H577"/>
  <c r="G577"/>
  <c r="D577"/>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E899" i="12" s="1"/>
  <c r="L569" i="1"/>
  <c r="H569"/>
  <c r="G569"/>
  <c r="D569"/>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E930" i="12" s="1"/>
  <c r="L566" i="1"/>
  <c r="H566"/>
  <c r="G566"/>
  <c r="D566"/>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B898" i="12" s="1"/>
  <c r="AG562" i="1"/>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L560"/>
  <c r="H560"/>
  <c r="G560"/>
  <c r="D560"/>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E900" i="12" s="1"/>
  <c r="L530" i="1"/>
  <c r="H530"/>
  <c r="G530"/>
  <c r="D530"/>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L514"/>
  <c r="H514"/>
  <c r="G514"/>
  <c r="D514"/>
  <c r="B915" i="12" s="1"/>
  <c r="AG513" i="1"/>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926"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H436" i="12" s="1"/>
  <c r="AG496" i="1"/>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L434"/>
  <c r="H434"/>
  <c r="G434"/>
  <c r="D434"/>
  <c r="B897" i="12" s="1"/>
  <c r="AG433" i="1"/>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E896" i="12" s="1"/>
  <c r="L431" i="1"/>
  <c r="H431"/>
  <c r="G431"/>
  <c r="D431"/>
  <c r="B896" i="12" s="1"/>
  <c r="AG430" i="1"/>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E908" i="12" s="1"/>
  <c r="L408" i="1"/>
  <c r="H408"/>
  <c r="G408"/>
  <c r="D408"/>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L394"/>
  <c r="H394"/>
  <c r="G394"/>
  <c r="D394"/>
  <c r="AH394" s="1"/>
  <c r="H310" i="12" s="1"/>
  <c r="AG393" i="1"/>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E907" i="12" s="1"/>
  <c r="L381" i="1"/>
  <c r="H381"/>
  <c r="G381"/>
  <c r="D381"/>
  <c r="AG380"/>
  <c r="AF380"/>
  <c r="Y380"/>
  <c r="X380"/>
  <c r="W380"/>
  <c r="V380"/>
  <c r="U380"/>
  <c r="R380"/>
  <c r="Q380"/>
  <c r="P380"/>
  <c r="L380"/>
  <c r="H380"/>
  <c r="G380"/>
  <c r="D380"/>
  <c r="AH380" s="1"/>
  <c r="AG379"/>
  <c r="AF379"/>
  <c r="Y379"/>
  <c r="X379"/>
  <c r="W379"/>
  <c r="V379"/>
  <c r="U379"/>
  <c r="R379"/>
  <c r="Q379"/>
  <c r="P379"/>
  <c r="L379"/>
  <c r="G379"/>
  <c r="AH566" l="1"/>
  <c r="B930" i="12"/>
  <c r="B885"/>
  <c r="B926"/>
  <c r="AH560" i="1"/>
  <c r="H31" i="12" s="1"/>
  <c r="B904"/>
  <c r="E31"/>
  <c r="E904"/>
  <c r="E763"/>
  <c r="E915"/>
  <c r="AH530" i="1"/>
  <c r="B900" i="12"/>
  <c r="AH381" i="1"/>
  <c r="B907" i="12"/>
  <c r="E875"/>
  <c r="E897"/>
  <c r="E878"/>
  <c r="E898"/>
  <c r="AH569" i="1"/>
  <c r="B899" i="12"/>
  <c r="AH577" i="1"/>
  <c r="B921" i="12"/>
  <c r="AH408" i="1"/>
  <c r="B908" i="12"/>
  <c r="AH598" i="1"/>
  <c r="B913" i="12"/>
  <c r="E785"/>
  <c r="E885"/>
  <c r="AH562" i="1"/>
  <c r="B879" i="12"/>
  <c r="AH563" i="1"/>
  <c r="B878" i="12"/>
  <c r="AH571" i="1"/>
  <c r="B880" i="12"/>
  <c r="AH579" i="1"/>
  <c r="B877"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L354"/>
  <c r="H354"/>
  <c r="G354"/>
  <c r="D354"/>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L330"/>
  <c r="H330"/>
  <c r="G330"/>
  <c r="D330"/>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E902" i="12" s="1"/>
  <c r="L327" i="1"/>
  <c r="H327"/>
  <c r="G327"/>
  <c r="D327"/>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L233"/>
  <c r="H233"/>
  <c r="G233"/>
  <c r="D233"/>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B946" i="12" s="1"/>
  <c r="AG208" i="1"/>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E882" i="12" s="1"/>
  <c r="L161" i="1"/>
  <c r="H161"/>
  <c r="G161"/>
  <c r="D16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E909" i="12" s="1"/>
  <c r="L135" i="1"/>
  <c r="H135"/>
  <c r="G135"/>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E910" i="12" s="1"/>
  <c r="L103" i="1"/>
  <c r="H103"/>
  <c r="G103"/>
  <c r="D103"/>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E931" i="12" s="1"/>
  <c r="L89" i="1"/>
  <c r="H89"/>
  <c r="G89"/>
  <c r="D89"/>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E912" i="12" s="1"/>
  <c r="L69" i="1"/>
  <c r="H69"/>
  <c r="G69"/>
  <c r="D69"/>
  <c r="AG68"/>
  <c r="AF68"/>
  <c r="Y68"/>
  <c r="X68"/>
  <c r="W68"/>
  <c r="V68"/>
  <c r="U68"/>
  <c r="R68"/>
  <c r="Q68"/>
  <c r="P68"/>
  <c r="E911" i="12" s="1"/>
  <c r="L68" i="1"/>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L62"/>
  <c r="H62"/>
  <c r="G62"/>
  <c r="D62"/>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L55"/>
  <c r="H55"/>
  <c r="G55"/>
  <c r="D55"/>
  <c r="AG54"/>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E866" i="12" s="1"/>
  <c r="L8" i="1"/>
  <c r="H8"/>
  <c r="G8"/>
  <c r="D8"/>
  <c r="AG7"/>
  <c r="AF7"/>
  <c r="Y7"/>
  <c r="X7"/>
  <c r="W7"/>
  <c r="V7"/>
  <c r="U7"/>
  <c r="R7"/>
  <c r="Q7"/>
  <c r="P7"/>
  <c r="L7"/>
  <c r="H7"/>
  <c r="G7"/>
  <c r="D7"/>
  <c r="AH7" s="1"/>
  <c r="AG6"/>
  <c r="AF6"/>
  <c r="Y6"/>
  <c r="X6"/>
  <c r="W6"/>
  <c r="V6"/>
  <c r="U6"/>
  <c r="R6"/>
  <c r="Q6"/>
  <c r="P6"/>
  <c r="L6"/>
  <c r="E864" i="12" l="1"/>
  <c r="E946"/>
  <c r="AH89" i="1"/>
  <c r="B931" i="12"/>
  <c r="AH327" i="1"/>
  <c r="B902" i="12"/>
  <c r="AH69" i="1"/>
  <c r="B912" i="12"/>
  <c r="AH103" i="1"/>
  <c r="B910" i="12"/>
  <c r="AH135" i="1"/>
  <c r="B909" i="12"/>
  <c r="E91"/>
  <c r="E905"/>
  <c r="AH330" i="1"/>
  <c r="B903" i="12"/>
  <c r="E610"/>
  <c r="E903"/>
  <c r="AH62" i="1"/>
  <c r="B905" i="12"/>
  <c r="AH233" i="1"/>
  <c r="B901" i="12"/>
  <c r="E611"/>
  <c r="E901"/>
  <c r="AH55" i="1"/>
  <c r="H16" i="12" s="1"/>
  <c r="B892"/>
  <c r="E16"/>
  <c r="E892"/>
  <c r="AH161" i="1"/>
  <c r="B882" i="12"/>
  <c r="AH354" i="1"/>
  <c r="H25" i="12" s="1"/>
  <c r="B883"/>
  <c r="E25"/>
  <c r="E883"/>
  <c r="AH127" i="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L5"/>
  <c r="H5"/>
  <c r="G5"/>
  <c r="D5"/>
  <c r="B884" i="12" l="1"/>
  <c r="E504"/>
  <c r="E884"/>
  <c r="AH5" i="1"/>
  <c r="B504" i="12"/>
  <c r="AD6" i="1"/>
  <c r="AD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<sst xmlns="http://schemas.openxmlformats.org/spreadsheetml/2006/main" count="79417" uniqueCount="23883">
  <si>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</si>
  <si>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</si>
  <si>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</si>
  <si>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</si>
  <si>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</si>
  <si>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</si>
  <si>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</si>
  <si>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</si>
  <si>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</si>
  <si>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</si>
  <si>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</si>
  <si>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</si>
  <si>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</si>
  <si>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</si>
  <si>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</si>
  <si>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</si>
  <si>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</si>
  <si>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</si>
  <si>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</si>
  <si>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</si>
  <si>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</si>
  <si>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</si>
  <si>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</si>
  <si>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</si>
  <si>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</si>
  <si>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</si>
  <si>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</si>
  <si>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</si>
  <si>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</si>
  <si>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</si>
  <si>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</si>
  <si>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</si>
  <si>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</si>
  <si>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</si>
  <si>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</si>
  <si>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</si>
  <si>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</si>
  <si>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</si>
  <si>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</si>
  <si>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</si>
  <si>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</si>
  <si>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</si>
  <si>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</si>
  <si>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</si>
  <si>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</si>
  <si>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</si>
  <si>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</si>
  <si>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</si>
  <si>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</si>
  <si>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</si>
  <si>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</si>
  <si>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</si>
  <si>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</si>
  <si>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</si>
  <si>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</si>
  <si>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</si>
  <si>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</si>
  <si>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</si>
  <si>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</si>
  <si>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</si>
  <si>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</si>
  <si>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</si>
  <si>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</si>
  <si>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</si>
  <si>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</si>
  <si>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</si>
  <si>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</si>
  <si>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</si>
  <si>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</si>
  <si>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</si>
  <si>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</si>
  <si>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</si>
  <si>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</si>
  <si>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</si>
  <si>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</si>
  <si>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</si>
  <si>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</si>
  <si>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</si>
  <si>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</si>
  <si>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</si>
  <si>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</si>
  <si>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</si>
  <si>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</si>
  <si>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</si>
  <si>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</si>
  <si>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</si>
  <si>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</si>
  <si>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</si>
  <si>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</si>
  <si>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</si>
  <si>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</si>
  <si>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</si>
  <si>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</si>
  <si>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</si>
  <si>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</si>
  <si>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</si>
  <si>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</si>
  <si>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</si>
  <si>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</si>
  <si>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</si>
  <si>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</si>
  <si>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</si>
  <si>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</si>
  <si>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</si>
  <si>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</si>
  <si>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</si>
  <si>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</si>
  <si>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</si>
  <si>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</si>
  <si>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</si>
  <si>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</si>
  <si>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</si>
  <si>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</si>
  <si>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</si>
  <si>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</si>
  <si>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</si>
  <si>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</si>
  <si>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</si>
  <si>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</si>
  <si>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</si>
  <si>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</si>
  <si>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</si>
  <si>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</si>
  <si>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</si>
  <si>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</si>
  <si>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</si>
  <si>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</si>
  <si>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</si>
  <si>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</si>
  <si>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</si>
  <si>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</si>
  <si>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</si>
  <si>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</si>
  <si>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</si>
  <si>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</si>
  <si>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</si>
  <si>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</si>
  <si>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</si>
  <si>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</si>
  <si>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</si>
  <si>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</si>
  <si>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</si>
  <si>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</si>
  <si>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</si>
  <si>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</si>
  <si>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</si>
  <si>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</si>
  <si>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</si>
  <si>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</si>
  <si>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</si>
  <si>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</si>
  <si>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</si>
  <si>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</si>
  <si>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</si>
  <si>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</si>
  <si>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</si>
  <si>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</si>
  <si>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</si>
  <si>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</si>
  <si>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</si>
  <si>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</si>
  <si>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</si>
  <si>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</si>
  <si>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</si>
  <si>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</si>
  <si>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</si>
  <si>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</si>
  <si>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</si>
  <si>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</si>
  <si>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</si>
  <si>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</si>
  <si>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</si>
  <si>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</si>
  <si>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</si>
  <si>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</si>
  <si>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</si>
  <si>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</si>
  <si>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</si>
  <si>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</si>
  <si>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</si>
  <si>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</si>
  <si>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</si>
  <si>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</si>
  <si>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</si>
  <si>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</si>
  <si>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</si>
  <si>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</si>
  <si>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</si>
  <si>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</si>
  <si>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</si>
  <si>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</si>
  <si>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</si>
  <si>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</si>
  <si>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</si>
  <si>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</si>
  <si>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</si>
  <si>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</si>
  <si>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</si>
  <si>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</si>
  <si>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</si>
  <si>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</si>
  <si>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</si>
  <si>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</si>
  <si>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</si>
  <si>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</si>
  <si>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</si>
  <si>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</si>
  <si>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</si>
  <si>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</si>
  <si>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</si>
  <si>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</si>
  <si>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</si>
  <si>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</si>
  <si>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</si>
  <si>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</si>
  <si>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</si>
  <si>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</si>
  <si>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</si>
  <si>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</si>
  <si>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</si>
  <si>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</si>
  <si>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</si>
  <si>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</si>
  <si>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</si>
  <si>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</si>
  <si>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</si>
  <si>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</si>
  <si>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</si>
  <si>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</si>
  <si>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</si>
  <si>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</si>
  <si>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</si>
  <si>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</si>
  <si>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</si>
  <si>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</si>
  <si>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</si>
  <si>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</si>
  <si>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</si>
  <si>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</si>
  <si>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</si>
  <si>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</si>
  <si>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</si>
  <si>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</si>
  <si>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</si>
  <si>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</si>
  <si>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</si>
  <si>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</si>
  <si>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</si>
  <si>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</si>
  <si>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</si>
  <si>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</si>
  <si>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</si>
  <si>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</si>
  <si>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</si>
  <si>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</si>
  <si>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</si>
  <si>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</si>
  <si>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</si>
  <si>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</si>
  <si>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</si>
  <si>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</si>
  <si>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</si>
  <si>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</si>
  <si>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</si>
  <si>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</si>
  <si>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</si>
  <si>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</si>
  <si>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</si>
  <si>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</si>
  <si>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</si>
  <si>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</si>
  <si>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</si>
  <si>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</si>
  <si>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</si>
  <si>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</si>
  <si>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</si>
  <si>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</si>
  <si>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</si>
  <si>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</si>
  <si>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</si>
  <si>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</si>
  <si>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</si>
  <si>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</si>
  <si>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</si>
  <si>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</si>
  <si>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</si>
  <si>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</si>
  <si>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</si>
  <si>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</si>
  <si>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</si>
  <si>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</si>
  <si>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</si>
  <si>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</si>
  <si>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</si>
  <si>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</si>
  <si>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</si>
  <si>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</si>
  <si>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</si>
  <si>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</si>
  <si>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</si>
  <si>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</si>
  <si>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</si>
  <si>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</si>
  <si>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</si>
  <si>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</si>
  <si>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</si>
  <si>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</si>
  <si>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</si>
  <si>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</si>
  <si>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</si>
  <si>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</si>
  <si>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</si>
  <si>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</si>
  <si>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</si>
  <si>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</si>
  <si>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</si>
  <si>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</si>
  <si>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</si>
  <si>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</si>
  <si>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</si>
  <si>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</si>
  <si>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</si>
  <si>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</si>
  <si>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</si>
  <si>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</si>
  <si>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</si>
  <si>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</si>
  <si>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</si>
  <si>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</si>
  <si>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</si>
  <si>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</si>
  <si>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</si>
  <si>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</si>
  <si>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</si>
  <si>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</si>
  <si>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</si>
  <si>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</si>
  <si>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</si>
  <si>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</si>
  <si>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</si>
  <si>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</si>
  <si>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</si>
  <si>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</si>
  <si>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</si>
  <si>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</si>
  <si>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</si>
  <si>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</si>
  <si>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</si>
  <si>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</si>
  <si>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</si>
  <si>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</si>
  <si>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</si>
  <si>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</si>
  <si>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</si>
  <si>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</si>
  <si>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</si>
  <si>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</si>
  <si>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</si>
  <si>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</si>
  <si>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</si>
  <si>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</si>
  <si>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</si>
  <si>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</si>
  <si>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</si>
  <si>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</si>
  <si>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</si>
  <si>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</si>
  <si>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</si>
  <si>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</si>
  <si>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</si>
  <si>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</si>
  <si>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</si>
  <si>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</si>
  <si>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</si>
  <si>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</si>
  <si>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</si>
  <si>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</si>
  <si>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</si>
  <si>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</si>
  <si>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</si>
  <si>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</si>
  <si>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</si>
  <si>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</si>
  <si>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</si>
  <si>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</si>
  <si>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</si>
  <si>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</si>
  <si>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</si>
  <si>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</si>
  <si>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</si>
  <si>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</si>
  <si>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</si>
  <si>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</si>
  <si>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</si>
  <si>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</si>
  <si>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</si>
  <si>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</si>
  <si>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</si>
  <si>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</si>
  <si>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</si>
  <si>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</si>
  <si>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</si>
  <si>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</si>
  <si>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</si>
  <si>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</si>
  <si>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</si>
  <si>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</si>
  <si>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</si>
  <si>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</si>
  <si>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</si>
  <si>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</si>
  <si>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</si>
  <si>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</si>
  <si>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</si>
  <si>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</si>
  <si>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</si>
  <si>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</si>
  <si>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</si>
  <si>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</si>
  <si>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</si>
  <si>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</si>
  <si>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</si>
  <si>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</si>
  <si>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</si>
  <si>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</si>
  <si>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</si>
  <si>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</si>
  <si>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</si>
  <si>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</si>
  <si>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</si>
  <si>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</si>
  <si>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</si>
  <si>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</si>
  <si>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</si>
  <si>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</si>
  <si>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</si>
  <si>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</si>
  <si>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</si>
  <si>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</si>
  <si>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</si>
  <si>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</si>
  <si>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</si>
  <si>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</si>
  <si>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</si>
  <si>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</si>
  <si>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</si>
  <si>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</si>
  <si>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</si>
  <si>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</si>
  <si>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</si>
  <si>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</si>
  <si>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</si>
  <si>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</si>
  <si>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</si>
  <si>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</si>
  <si>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</si>
  <si>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</si>
  <si>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</si>
  <si>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</si>
  <si>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</si>
  <si>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</si>
  <si>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</si>
  <si>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</si>
  <si>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</si>
  <si>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</si>
  <si>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</si>
  <si>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</si>
  <si>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</si>
  <si>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</si>
  <si>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</si>
  <si>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</si>
  <si>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</si>
  <si>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</si>
  <si>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</si>
  <si>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</si>
  <si>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</si>
  <si>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</si>
  <si>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</si>
  <si>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</si>
  <si>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</si>
  <si>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</si>
  <si>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</si>
  <si>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</si>
  <si>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</si>
  <si>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</si>
  <si>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</si>
  <si>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</si>
  <si>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</si>
  <si>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</si>
  <si>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</si>
  <si>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</si>
  <si>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</si>
  <si>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</si>
  <si>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</si>
  <si>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</si>
  <si>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</si>
  <si>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</si>
  <si>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</si>
  <si>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</si>
  <si>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</si>
  <si>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</si>
  <si>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</si>
  <si>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</si>
  <si>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</si>
  <si>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</si>
  <si>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</si>
  <si>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</si>
  <si>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</si>
  <si>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</si>
  <si>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</si>
  <si>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</si>
  <si>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</si>
  <si>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</si>
  <si>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</si>
  <si>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</si>
  <si>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</si>
  <si>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</si>
  <si>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</si>
  <si>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</si>
  <si>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</si>
  <si>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</si>
  <si>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</si>
  <si>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</si>
  <si>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</si>
  <si>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</si>
  <si>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</si>
  <si>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</si>
  <si>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</si>
  <si>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</si>
  <si>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</si>
  <si>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</si>
  <si>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</si>
  <si>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</si>
  <si>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</si>
  <si>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</si>
  <si>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</si>
  <si>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</si>
  <si>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</si>
  <si>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</si>
  <si>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</si>
  <si>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</si>
  <si>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</si>
  <si>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</si>
  <si>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</si>
  <si>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</si>
  <si>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</si>
  <si>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</si>
  <si>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</si>
  <si>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</si>
  <si>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</si>
  <si>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</si>
  <si>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</si>
  <si>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</si>
  <si>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</si>
  <si>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</si>
  <si>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</si>
  <si>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</si>
  <si>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</si>
  <si>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</si>
  <si>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</si>
  <si>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</si>
  <si>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</si>
  <si>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</si>
  <si>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</si>
  <si>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</si>
  <si>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</si>
  <si>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</si>
  <si>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</si>
  <si>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</si>
  <si>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</si>
  <si>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</si>
  <si>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</si>
  <si>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</si>
  <si>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</si>
  <si>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</si>
  <si>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</si>
  <si>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</si>
  <si>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</si>
  <si>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</si>
  <si>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</si>
  <si>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</si>
  <si>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</si>
  <si>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</si>
  <si>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</si>
  <si>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</si>
  <si>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</si>
  <si>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</si>
  <si>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</si>
  <si>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</si>
  <si>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</si>
  <si>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</si>
  <si>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</si>
  <si>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</si>
  <si>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</si>
  <si>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</si>
  <si>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</si>
  <si>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</si>
  <si>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</si>
  <si>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</si>
  <si>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</si>
  <si>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</si>
  <si>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</si>
  <si>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</si>
  <si>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</si>
  <si>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</si>
  <si>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</si>
  <si>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</si>
  <si>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</si>
  <si>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</si>
  <si>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</si>
  <si>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</si>
  <si>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</si>
  <si>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</si>
  <si>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</si>
  <si>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</si>
  <si>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</si>
  <si>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</si>
  <si>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</si>
  <si>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</si>
  <si>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</si>
  <si>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</si>
  <si>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</si>
  <si>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</si>
  <si>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</si>
  <si>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</si>
  <si>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</si>
  <si>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</si>
  <si>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</si>
  <si>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</si>
  <si>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</si>
  <si>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</si>
  <si>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</si>
  <si>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</si>
  <si>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</si>
  <si>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</si>
  <si>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</si>
  <si>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</si>
  <si>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</si>
  <si>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</si>
  <si>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</si>
  <si>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</si>
  <si>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</si>
  <si>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</si>
  <si>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</si>
  <si>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</si>
  <si>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</si>
  <si>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</si>
  <si>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</si>
  <si>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</si>
  <si>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</si>
  <si>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</si>
  <si>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</si>
  <si>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</si>
  <si>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</si>
  <si>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</si>
  <si>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</si>
  <si>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</si>
  <si>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</si>
  <si>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</si>
  <si>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</si>
  <si>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</si>
  <si>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</si>
  <si>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</si>
  <si>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</si>
  <si>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</si>
  <si>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</si>
  <si>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</si>
  <si>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</si>
  <si>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</si>
  <si>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</si>
  <si>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</si>
  <si>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</si>
  <si>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</si>
  <si>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</si>
  <si>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</si>
  <si>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</si>
  <si>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</si>
  <si>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</si>
  <si>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</si>
  <si>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</si>
  <si>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</si>
  <si>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</si>
  <si>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</si>
  <si>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</si>
  <si>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</si>
  <si>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</si>
  <si>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</si>
  <si>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</si>
  <si>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</si>
  <si>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</si>
  <si>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</si>
  <si>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</si>
  <si>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</si>
  <si>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</si>
  <si>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</si>
  <si>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</si>
  <si>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</si>
  <si>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</si>
  <si>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</si>
  <si>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</si>
  <si>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</si>
  <si>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</si>
  <si>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</si>
  <si>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</si>
  <si>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</si>
  <si>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</si>
  <si>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</si>
  <si>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</si>
  <si>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</si>
  <si>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</si>
  <si>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</si>
  <si>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</si>
  <si>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</si>
  <si>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</si>
  <si>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</si>
  <si>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</si>
  <si>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</si>
  <si>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</si>
  <si>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</si>
  <si>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</si>
  <si>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</si>
  <si>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</si>
  <si>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</si>
  <si>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</si>
  <si>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</si>
  <si>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</si>
  <si>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</si>
  <si>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</si>
  <si>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</si>
  <si>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</si>
  <si>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</si>
  <si>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</si>
  <si>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</si>
  <si>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</si>
  <si>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</si>
  <si>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</si>
  <si>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</si>
  <si>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</si>
  <si>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</si>
  <si>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</si>
  <si>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</si>
  <si>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</si>
  <si>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</si>
  <si>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</si>
  <si>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</si>
  <si>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</si>
  <si>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</si>
  <si>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</si>
  <si>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</si>
  <si>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</si>
  <si>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</si>
  <si>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</si>
  <si>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</si>
  <si>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</si>
  <si>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</si>
  <si>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</si>
  <si>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</si>
  <si>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</si>
  <si>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</si>
  <si>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</si>
  <si>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</si>
  <si>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</si>
  <si>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</si>
  <si>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</si>
  <si>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</si>
  <si>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</si>
  <si>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</si>
  <si>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</si>
  <si>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</si>
  <si>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</si>
  <si>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</si>
  <si>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</si>
  <si>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</si>
  <si>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</si>
  <si>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</si>
  <si>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</si>
  <si>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</si>
  <si>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</si>
  <si>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</si>
  <si>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</si>
  <si>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</si>
  <si>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</si>
  <si>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</si>
  <si>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</si>
  <si>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</si>
  <si>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</si>
  <si>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</si>
  <si>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</si>
  <si>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</si>
  <si>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</si>
  <si>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</si>
  <si>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</si>
  <si>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</si>
  <si>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</si>
  <si>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</si>
  <si>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</si>
  <si>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</si>
  <si>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</si>
  <si>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</si>
  <si>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</si>
  <si>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</si>
  <si>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</si>
  <si>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</si>
  <si>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</si>
  <si>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</si>
  <si>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</si>
  <si>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</si>
  <si>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</si>
  <si>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</si>
  <si>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</si>
  <si>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</si>
  <si>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</si>
  <si>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</si>
  <si>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</si>
  <si>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</si>
  <si>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</si>
  <si>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</si>
  <si>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</si>
  <si>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</si>
  <si>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</si>
  <si>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</si>
  <si>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</si>
  <si>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</si>
  <si>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</si>
  <si>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</si>
  <si>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</si>
  <si>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</si>
  <si>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</si>
  <si>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</si>
  <si>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</si>
  <si>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</si>
  <si>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</si>
  <si>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</si>
  <si>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</si>
  <si>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</si>
  <si>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</si>
  <si>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</si>
  <si>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</si>
  <si>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</si>
  <si>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</si>
  <si>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</si>
  <si>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</si>
  <si>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</si>
  <si>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</si>
  <si>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</si>
  <si>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</si>
  <si>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</si>
  <si>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</si>
  <si>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</si>
  <si>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</si>
  <si>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</si>
  <si>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</si>
  <si>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</si>
  <si>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</si>
  <si>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</si>
  <si>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</si>
  <si>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</si>
  <si>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</si>
  <si>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</si>
  <si>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</si>
  <si>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</si>
  <si>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</si>
  <si>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</si>
  <si>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</si>
  <si>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</si>
  <si>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</si>
  <si>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</si>
  <si>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</si>
  <si>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</si>
  <si>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</si>
  <si>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</si>
  <si>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</si>
  <si>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</si>
  <si>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</si>
  <si>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</si>
  <si>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</si>
  <si>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</si>
  <si>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</si>
  <si>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</si>
  <si>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</si>
  <si>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</si>
  <si>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</si>
  <si>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</si>
  <si>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</si>
  <si>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</si>
  <si>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</si>
  <si>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</si>
  <si>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</si>
  <si>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</si>
  <si>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</si>
  <si>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</si>
  <si>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</si>
  <si>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</si>
  <si>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</si>
  <si>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</si>
  <si>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</si>
  <si>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</si>
  <si>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</si>
  <si>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</si>
  <si>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</si>
  <si>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</si>
  <si>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</si>
  <si>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</si>
  <si>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</si>
  <si>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</si>
  <si>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</si>
  <si>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</si>
  <si>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</si>
  <si>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</si>
  <si>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</si>
  <si>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</si>
  <si>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</si>
  <si>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</si>
  <si>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</si>
  <si>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</si>
  <si>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</si>
  <si>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</si>
  <si>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</si>
  <si>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</si>
  <si>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</si>
  <si>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</si>
  <si>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</si>
  <si>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</si>
  <si>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</si>
  <si>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</si>
  <si>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</si>
  <si>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</si>
  <si>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</si>
  <si>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</si>
  <si>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</si>
  <si>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</si>
  <si>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</si>
  <si>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</si>
  <si>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</si>
  <si>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</si>
  <si>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</si>
  <si>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</si>
  <si>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</si>
  <si>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</si>
  <si>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</si>
  <si>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</si>
  <si>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</si>
  <si>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</si>
  <si>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</si>
  <si>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</si>
  <si>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</si>
  <si>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</si>
  <si>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</si>
  <si>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</si>
  <si>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</si>
  <si>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</si>
  <si>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</si>
  <si>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</si>
  <si>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</si>
  <si>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</si>
  <si>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</si>
  <si>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</si>
  <si>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</si>
  <si>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</si>
  <si>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</si>
  <si>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</si>
  <si>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</si>
  <si>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</si>
  <si>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</si>
  <si>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</si>
  <si>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</si>
  <si>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</si>
  <si>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</si>
  <si>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</si>
  <si>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</si>
  <si>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</si>
  <si>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</si>
  <si>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</si>
  <si>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</si>
  <si>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</si>
  <si>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</si>
  <si>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</si>
  <si>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</si>
  <si>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</si>
  <si>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</si>
  <si>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</si>
  <si>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</si>
  <si>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</si>
  <si>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</si>
  <si>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</si>
  <si>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</si>
  <si>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</si>
  <si>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</si>
  <si>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</si>
  <si>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</si>
  <si>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</si>
  <si>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</si>
  <si>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</si>
  <si>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</si>
  <si>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</si>
  <si>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</si>
  <si>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</si>
  <si>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</si>
  <si>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</si>
  <si>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</si>
  <si>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</si>
  <si>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</si>
  <si>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</si>
  <si>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</si>
  <si>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</si>
  <si>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</si>
  <si>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</si>
  <si>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</si>
  <si>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</si>
  <si>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</si>
  <si>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</si>
  <si>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</si>
  <si>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</si>
  <si>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</si>
  <si>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</si>
  <si>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</si>
  <si>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</si>
  <si>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</si>
  <si>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</si>
  <si>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</si>
  <si>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</si>
  <si>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</si>
  <si>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</si>
  <si>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</si>
  <si>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</si>
  <si>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</si>
  <si>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</si>
  <si>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</si>
  <si>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</si>
  <si>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</si>
  <si>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</si>
  <si>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</si>
  <si>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</si>
  <si>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</si>
  <si>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</si>
  <si>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</si>
  <si>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</si>
  <si>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</si>
  <si>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</si>
  <si>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</si>
  <si>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</si>
  <si>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</si>
  <si>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</si>
  <si>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</si>
  <si>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</si>
  <si>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</si>
  <si>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</si>
  <si>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</si>
  <si>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</si>
  <si>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</si>
  <si>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</si>
  <si>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</si>
  <si>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</si>
  <si>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</si>
  <si>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</si>
  <si>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</si>
  <si>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</si>
  <si>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</si>
  <si>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</si>
  <si>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</si>
  <si>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</si>
  <si>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</si>
  <si>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</si>
  <si>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</si>
  <si>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</si>
  <si>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</si>
  <si>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</si>
  <si>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</si>
  <si>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</si>
  <si>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</si>
  <si>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</si>
  <si>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</si>
  <si>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</si>
  <si>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</si>
  <si>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</si>
  <si>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</si>
  <si>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</si>
  <si>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</si>
  <si>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</si>
  <si>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</si>
  <si>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</si>
  <si>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</si>
  <si>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</si>
  <si>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</si>
  <si>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</si>
  <si>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</si>
  <si>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</si>
  <si>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</si>
  <si>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</si>
  <si>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</si>
  <si>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</si>
  <si>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</si>
  <si>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</si>
  <si>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</si>
  <si>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</si>
  <si>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</si>
  <si>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</si>
  <si>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</si>
  <si>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</si>
  <si>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</si>
  <si>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</si>
  <si>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</si>
  <si>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</si>
  <si>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</si>
  <si>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</si>
  <si>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</si>
  <si>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</si>
  <si>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</si>
  <si>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</si>
  <si>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</si>
  <si>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</si>
  <si>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</si>
  <si>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</si>
  <si>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</si>
  <si>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</si>
  <si>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</si>
  <si>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</si>
  <si>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</si>
  <si>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</si>
  <si>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</si>
  <si>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</si>
  <si>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</si>
  <si>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</si>
  <si>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</si>
  <si>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</si>
  <si>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</si>
  <si>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</si>
  <si>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</si>
  <si>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</si>
  <si>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</si>
  <si>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</si>
  <si>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</si>
  <si>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</si>
  <si>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</si>
  <si>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</si>
  <si>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</si>
  <si>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</si>
  <si>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</si>
  <si>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</si>
  <si>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</si>
  <si>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</si>
  <si>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</si>
  <si>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</si>
  <si>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</si>
  <si>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</si>
  <si>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</si>
  <si>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</si>
  <si>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</si>
  <si>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</si>
  <si>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</si>
  <si>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</si>
  <si>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</si>
  <si>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</si>
  <si>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</si>
  <si>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</si>
  <si>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</si>
  <si>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</si>
  <si>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</si>
  <si>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</si>
  <si>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</si>
  <si>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</si>
  <si>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</si>
  <si>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</si>
  <si>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</si>
  <si>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</si>
  <si>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</si>
  <si>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</si>
  <si>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</si>
  <si>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</si>
  <si>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</si>
  <si>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</si>
  <si>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</si>
  <si>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</si>
  <si>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</si>
  <si>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</si>
  <si>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</si>
  <si>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</si>
  <si>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</si>
  <si>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</si>
  <si>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</si>
  <si>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</si>
  <si>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</si>
  <si>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</si>
  <si>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</si>
  <si>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</si>
  <si>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</si>
  <si>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</si>
  <si>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</si>
  <si>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</si>
  <si>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</si>
  <si>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</si>
  <si>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</si>
  <si>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</si>
  <si>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</si>
  <si>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</si>
  <si>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</si>
  <si>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</si>
  <si>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</si>
  <si>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</si>
  <si>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</si>
  <si>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</si>
  <si>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</si>
  <si>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</si>
  <si>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</si>
  <si>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</si>
  <si>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</si>
  <si>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</si>
  <si>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</si>
  <si>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</si>
  <si>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</si>
  <si>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</si>
  <si>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</si>
  <si>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</si>
  <si>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</si>
  <si>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</si>
  <si>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</si>
  <si>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</si>
  <si>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</si>
  <si>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</si>
  <si>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</si>
  <si>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</si>
  <si>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</si>
  <si>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</si>
  <si>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</si>
  <si>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</si>
  <si>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</si>
  <si>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</si>
  <si>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</si>
  <si>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</si>
  <si>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</si>
  <si>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</si>
  <si>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</si>
  <si>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</si>
  <si>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</si>
  <si>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</si>
  <si>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</si>
  <si>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</si>
  <si>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</si>
  <si>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</si>
  <si>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</si>
  <si>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</si>
  <si>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</si>
  <si>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</si>
  <si>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</si>
  <si>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</si>
  <si>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</si>
  <si>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</si>
  <si>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</si>
  <si>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</si>
  <si>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</si>
  <si>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</si>
  <si>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</si>
  <si>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</si>
  <si>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</si>
  <si>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</si>
  <si>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</si>
  <si>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</si>
  <si>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</si>
  <si>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</si>
  <si>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</si>
  <si>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</si>
  <si>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</si>
  <si>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</si>
  <si>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</si>
  <si>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</si>
  <si>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</si>
  <si>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</si>
  <si>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</si>
  <si>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</si>
  <si>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</si>
  <si>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</si>
  <si>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</si>
  <si>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</si>
  <si>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</si>
  <si>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</si>
  <si>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</si>
  <si>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</si>
  <si>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</si>
  <si>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</si>
  <si>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</si>
  <si>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</si>
  <si>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</si>
  <si>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</si>
  <si>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</si>
  <si>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</si>
  <si>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</si>
  <si>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</si>
  <si>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</si>
  <si>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</si>
  <si>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</si>
  <si>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</si>
  <si>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</si>
  <si>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</si>
  <si>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</si>
  <si>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</si>
  <si>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</si>
  <si>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</si>
  <si>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</si>
  <si>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</si>
  <si>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</si>
  <si>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</si>
  <si>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</si>
  <si>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</si>
  <si>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</si>
  <si>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</si>
  <si>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</si>
  <si>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</si>
  <si>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</si>
  <si>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</si>
  <si>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</si>
  <si>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</si>
  <si>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</si>
  <si>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</si>
  <si>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</si>
  <si>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</si>
  <si>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</si>
  <si>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</si>
  <si>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</si>
  <si>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</si>
  <si>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</si>
  <si>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</si>
  <si>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</si>
  <si>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</si>
  <si>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</si>
  <si>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</si>
  <si>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</si>
  <si>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</si>
  <si>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</si>
  <si>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</si>
  <si>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</si>
  <si>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</si>
  <si>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</si>
  <si>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</si>
  <si>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</si>
  <si>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</si>
  <si>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</si>
  <si>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</si>
  <si>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</si>
  <si>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</si>
  <si>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</si>
  <si>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</si>
  <si>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</si>
  <si>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</si>
  <si>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</si>
  <si>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</si>
  <si>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</si>
  <si>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</si>
  <si>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</si>
  <si>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</si>
  <si>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</si>
  <si>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</si>
  <si>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</si>
  <si>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</si>
  <si>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</si>
  <si>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</si>
  <si>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</si>
  <si>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</si>
  <si>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</si>
  <si>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</si>
  <si>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</si>
  <si>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</si>
  <si>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</si>
  <si>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</si>
  <si>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</si>
  <si>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</si>
  <si>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</si>
  <si>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</si>
  <si>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</si>
  <si>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</si>
  <si>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</si>
  <si>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</si>
  <si>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</si>
  <si>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</si>
  <si>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</si>
  <si>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</si>
  <si>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</si>
  <si>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</si>
  <si>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</si>
  <si>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</si>
  <si>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</si>
  <si>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</si>
  <si>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</si>
  <si>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</si>
  <si>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</si>
  <si>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</si>
  <si>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</si>
  <si>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</si>
  <si>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</si>
  <si>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</si>
  <si>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</si>
  <si>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</si>
  <si>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</si>
  <si>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</si>
  <si>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</si>
  <si>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</si>
  <si>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</si>
  <si>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</si>
  <si>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</si>
  <si>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</si>
  <si>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</si>
  <si>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</si>
  <si>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</si>
  <si>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</si>
  <si>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</si>
  <si>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</si>
  <si>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</si>
  <si>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</si>
  <si>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</si>
  <si>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</si>
  <si>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</si>
  <si>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</si>
  <si>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</si>
  <si>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</si>
  <si>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</si>
  <si>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</si>
  <si>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</si>
  <si>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</si>
  <si>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</si>
  <si>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</si>
  <si>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</si>
  <si>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</si>
  <si>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</si>
  <si>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</si>
  <si>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</si>
  <si>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</si>
  <si>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</si>
  <si>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</si>
  <si>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</si>
  <si>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</si>
  <si>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</si>
  <si>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</si>
  <si>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</si>
  <si>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</si>
  <si>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</si>
  <si>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</si>
  <si>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</si>
  <si>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</si>
  <si>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</si>
  <si>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</si>
  <si>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</si>
  <si>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</si>
  <si>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</si>
  <si>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</si>
  <si>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</si>
  <si>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</si>
  <si>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</si>
  <si>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</si>
  <si>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</si>
  <si>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</si>
  <si>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</si>
  <si>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</si>
  <si>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</si>
  <si>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</si>
  <si>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</si>
  <si>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</si>
  <si>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</si>
  <si>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</si>
  <si>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</si>
  <si>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</si>
  <si>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</si>
  <si>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</si>
  <si>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</si>
  <si>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</si>
  <si>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</si>
  <si>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</si>
  <si>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</si>
  <si>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</si>
  <si>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</si>
  <si>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</si>
  <si>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</si>
  <si>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</si>
  <si>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</si>
  <si>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</si>
  <si>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</si>
  <si>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</si>
  <si>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</si>
  <si>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</si>
  <si>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</si>
  <si>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</si>
  <si>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</si>
  <si>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</si>
  <si>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</si>
  <si>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</si>
  <si>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</si>
  <si>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</si>
  <si>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</si>
  <si>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</si>
  <si>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</si>
  <si>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</si>
  <si>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</si>
  <si>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</si>
  <si>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</si>
  <si>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</si>
  <si>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</si>
  <si>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</si>
  <si>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</si>
  <si>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</si>
  <si>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</si>
  <si>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</si>
  <si>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</si>
  <si>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</si>
  <si>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</si>
  <si>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</si>
  <si>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</si>
  <si>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</si>
  <si>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</si>
  <si>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</si>
  <si>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</si>
  <si>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</si>
  <si>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</si>
  <si>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</si>
  <si>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</si>
  <si>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</si>
  <si>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</si>
  <si>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</si>
  <si>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</si>
  <si>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</si>
  <si>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</si>
  <si>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</si>
  <si>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</si>
  <si>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</si>
  <si>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</si>
  <si>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</si>
  <si>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</si>
  <si>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</si>
  <si>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</si>
  <si>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</si>
  <si>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</si>
  <si>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</si>
  <si>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</si>
  <si>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</si>
  <si>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</si>
  <si>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</si>
  <si>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</si>
  <si>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</si>
  <si>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</si>
  <si>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</si>
  <si>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</si>
  <si>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</si>
  <si>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</si>
  <si>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</si>
  <si>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</si>
  <si>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</si>
  <si>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</si>
  <si>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</si>
  <si>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</si>
  <si>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</si>
  <si>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</si>
  <si>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</si>
  <si>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</si>
  <si>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</si>
  <si>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</si>
  <si>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</si>
  <si>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</si>
  <si>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</si>
  <si>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</si>
  <si>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</si>
  <si>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</si>
  <si>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</si>
  <si>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</si>
  <si>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</si>
  <si>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</si>
  <si>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</si>
  <si>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</si>
  <si>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</si>
  <si>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</si>
  <si>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</si>
  <si>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</si>
  <si>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</si>
  <si>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</si>
  <si>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</si>
  <si>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</si>
  <si>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</si>
  <si>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</si>
  <si>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</si>
  <si>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</si>
  <si>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</si>
  <si>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</si>
  <si>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</si>
  <si>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</si>
  <si>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</si>
  <si>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</si>
  <si>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</si>
  <si>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</si>
  <si>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</si>
  <si>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</si>
  <si>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</si>
  <si>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</si>
  <si>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</si>
  <si>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</si>
  <si>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</si>
  <si>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</si>
  <si>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</si>
  <si>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</si>
  <si>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</si>
  <si>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</si>
  <si>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</si>
  <si>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</si>
  <si>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</si>
  <si>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</si>
  <si>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</si>
  <si>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</si>
  <si>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</si>
  <si>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</si>
  <si>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</si>
  <si>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</si>
  <si>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</si>
  <si>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</si>
  <si>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</si>
  <si>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</si>
  <si>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</si>
  <si>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</si>
  <si>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</si>
  <si>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</si>
  <si>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</si>
  <si>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</si>
  <si>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</si>
  <si>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</si>
  <si>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</si>
  <si>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</si>
  <si>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</si>
  <si>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</si>
  <si>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</si>
  <si>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</si>
  <si>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</si>
  <si>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</si>
  <si>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</si>
  <si>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</si>
  <si>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</si>
  <si>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</si>
  <si>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</si>
  <si>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</si>
  <si>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</si>
  <si>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</si>
  <si>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</si>
  <si>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</si>
  <si>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</si>
  <si>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</si>
  <si>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</si>
  <si>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</si>
  <si>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</si>
  <si>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</si>
  <si>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</si>
  <si>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</si>
  <si>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</si>
  <si>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</si>
  <si>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</si>
  <si>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</si>
  <si>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</si>
  <si>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</si>
  <si>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</si>
  <si>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</si>
  <si>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</si>
  <si>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</si>
  <si>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</si>
  <si>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</si>
  <si>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</si>
  <si>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</si>
  <si>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</si>
  <si>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</si>
  <si>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</si>
  <si>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</si>
  <si>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</si>
  <si>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</si>
  <si>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</si>
  <si>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</si>
  <si>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</si>
  <si>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</si>
  <si>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</si>
  <si>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</si>
  <si>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</si>
  <si>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</si>
  <si>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</si>
  <si>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</si>
  <si>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</si>
  <si>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</si>
  <si>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</si>
  <si>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</si>
  <si>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</si>
  <si>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</si>
  <si>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</si>
  <si>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</si>
  <si>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</si>
  <si>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</si>
  <si>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</si>
  <si>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</si>
  <si>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</si>
  <si>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</si>
  <si>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</si>
  <si>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</si>
  <si>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</si>
  <si>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</si>
  <si>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</si>
  <si>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</si>
  <si>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</si>
  <si>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</si>
  <si>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</si>
  <si>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</si>
  <si>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</si>
  <si>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</si>
  <si>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</si>
  <si>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</si>
  <si>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</si>
  <si>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</si>
  <si>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</si>
  <si>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</si>
  <si>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</si>
  <si>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</si>
  <si>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</si>
  <si>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</si>
  <si>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</si>
  <si>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</si>
  <si>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</si>
  <si>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</si>
  <si>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</si>
  <si>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</si>
  <si>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</si>
  <si>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</si>
  <si>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</si>
  <si>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</si>
  <si>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</si>
  <si>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</si>
  <si>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</si>
  <si>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</si>
  <si>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</si>
  <si>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</si>
  <si>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</si>
  <si>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</si>
  <si>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</si>
  <si>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</si>
  <si>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</si>
  <si>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</si>
  <si>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</si>
  <si>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</si>
  <si>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</si>
  <si>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</si>
  <si>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</si>
  <si>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</si>
  <si>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</si>
  <si>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</si>
  <si>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</si>
  <si>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</si>
  <si>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</si>
  <si>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</si>
  <si>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</si>
  <si>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</si>
  <si>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</si>
  <si>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</si>
  <si>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</si>
  <si>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</si>
  <si>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</si>
  <si>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</si>
  <si>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</si>
  <si>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</si>
  <si>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</si>
  <si>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</si>
  <si>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</si>
  <si>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</si>
  <si>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</si>
  <si>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</si>
  <si>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</si>
  <si>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</si>
  <si>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</si>
  <si>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</si>
  <si>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</si>
  <si>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</si>
  <si>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</si>
  <si>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</si>
  <si>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</si>
  <si>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</si>
  <si>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</si>
  <si>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</si>
  <si>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</si>
  <si>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</si>
  <si>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</si>
  <si>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</si>
  <si>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</si>
  <si>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</si>
  <si>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</si>
  <si>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</si>
  <si>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</si>
  <si>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</si>
  <si>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</si>
  <si>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</si>
  <si>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</si>
  <si>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</si>
  <si>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</si>
  <si>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</si>
  <si>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</si>
  <si>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</si>
  <si>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</si>
  <si>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</si>
  <si>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</si>
  <si>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</si>
  <si>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</si>
  <si>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</si>
  <si>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</si>
  <si>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</si>
  <si>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</si>
  <si>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</si>
  <si>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</si>
  <si>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</si>
  <si>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</si>
  <si>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</si>
  <si>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</si>
  <si>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</si>
  <si>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</si>
  <si>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</si>
  <si>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</si>
  <si>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</si>
  <si>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</si>
  <si>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</si>
  <si>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</si>
  <si>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</si>
  <si>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</si>
  <si>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</si>
  <si>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</si>
  <si>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</si>
  <si>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</si>
  <si>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</si>
  <si>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</si>
  <si>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</si>
  <si>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</si>
  <si>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</si>
  <si>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</si>
  <si>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</si>
  <si>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</si>
  <si>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</si>
  <si>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</si>
  <si>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</si>
  <si>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</si>
  <si>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</si>
  <si>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</si>
  <si>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</si>
  <si>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</si>
  <si>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</si>
  <si>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</si>
  <si>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</si>
  <si>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</si>
  <si>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</si>
  <si>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</si>
  <si>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</si>
  <si>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</si>
  <si>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</si>
  <si>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</si>
  <si>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</si>
  <si>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</si>
  <si>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</si>
  <si>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</si>
  <si>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</si>
  <si>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</si>
  <si>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</si>
  <si>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</si>
  <si>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</si>
  <si>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</si>
  <si>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</si>
  <si>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</si>
  <si>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</si>
  <si>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</si>
  <si>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</si>
  <si>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</si>
  <si>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</si>
  <si>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</si>
  <si>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</si>
  <si>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</si>
  <si>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</si>
  <si>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</si>
  <si>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</si>
  <si>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</si>
  <si>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</si>
  <si>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</si>
  <si>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</si>
  <si>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</si>
  <si>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</si>
  <si>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</si>
  <si>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</si>
  <si>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</si>
  <si>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</si>
  <si>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</si>
  <si>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</si>
  <si>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</si>
  <si>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</si>
  <si>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</si>
  <si>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</si>
  <si>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</si>
  <si>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</si>
  <si>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</si>
  <si>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</si>
  <si>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</si>
  <si>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</si>
  <si>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</si>
  <si>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</si>
  <si>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</si>
  <si>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</si>
  <si>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</si>
  <si>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</si>
  <si>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</si>
  <si>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</si>
  <si>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</si>
  <si>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</si>
  <si>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</si>
  <si>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</si>
  <si>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</si>
  <si>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</si>
  <si>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</si>
  <si>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</si>
  <si>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</si>
  <si>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</si>
  <si>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</si>
  <si>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</si>
  <si>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</si>
  <si>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</si>
  <si>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</si>
  <si>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</si>
  <si>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</si>
  <si>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</si>
  <si>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</si>
  <si>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</si>
  <si>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</si>
  <si>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</si>
  <si>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</si>
  <si>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</si>
  <si>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</si>
  <si>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</si>
  <si>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</si>
  <si>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</si>
  <si>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</si>
  <si>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</si>
  <si>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</si>
  <si>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</si>
  <si>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</si>
  <si>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</si>
  <si>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</si>
  <si>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</si>
  <si>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</si>
  <si>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</si>
  <si>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</si>
  <si>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</si>
  <si>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</si>
  <si>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</si>
  <si>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</si>
  <si>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</si>
  <si>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</si>
  <si>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</si>
  <si>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</si>
  <si>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</si>
  <si>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</si>
  <si>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</si>
  <si>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</si>
  <si>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</si>
  <si>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</si>
  <si>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</si>
  <si>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</si>
  <si>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</si>
  <si>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</si>
  <si>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</si>
  <si>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</si>
  <si>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</si>
  <si>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</si>
  <si>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</si>
  <si>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</si>
  <si>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</si>
  <si>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</si>
  <si>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</si>
  <si>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</si>
  <si>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</si>
  <si>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</si>
  <si>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</si>
  <si>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</si>
  <si>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</si>
  <si>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</si>
  <si>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</si>
  <si>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</si>
  <si>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</si>
  <si>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</si>
  <si>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</si>
  <si>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</si>
  <si>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</si>
  <si>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</si>
  <si>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</si>
  <si>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</si>
  <si>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</si>
  <si>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</si>
  <si>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</si>
  <si>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</si>
  <si>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</si>
  <si>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</si>
  <si>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</si>
  <si>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</si>
  <si>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</si>
  <si>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</si>
  <si>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</si>
  <si>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</si>
  <si>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</si>
  <si>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</si>
  <si>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</si>
  <si>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</si>
  <si>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</si>
  <si>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</si>
  <si>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</si>
  <si>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</si>
  <si>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</si>
  <si>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</si>
  <si>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</si>
  <si>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</si>
  <si>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</si>
  <si>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</si>
  <si>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</si>
  <si>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</si>
  <si>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</si>
  <si>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</si>
  <si>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</si>
  <si>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</si>
  <si>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</si>
  <si>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</si>
  <si>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</si>
  <si>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</si>
  <si>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</si>
  <si>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</si>
  <si>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</si>
  <si>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</si>
  <si>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</si>
  <si>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</si>
  <si>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</si>
  <si>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</si>
  <si>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</si>
  <si>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</si>
  <si>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</si>
  <si>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</si>
  <si>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</si>
  <si>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</si>
  <si>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</si>
  <si>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</si>
  <si>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</si>
  <si>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</si>
  <si>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</si>
  <si>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</si>
  <si>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</si>
  <si>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</si>
  <si>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</si>
  <si>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</si>
  <si>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</si>
  <si>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</si>
  <si>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</si>
  <si>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</si>
  <si>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</si>
  <si>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</si>
  <si>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</si>
  <si>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</si>
  <si>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</si>
  <si>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</si>
  <si>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</si>
  <si>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</si>
  <si>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</si>
  <si>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</si>
  <si>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</si>
  <si>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</si>
  <si>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</si>
  <si>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</si>
  <si>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</si>
  <si>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</si>
  <si>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</si>
  <si>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</si>
  <si>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</si>
  <si>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</si>
  <si>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</si>
  <si>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</si>
  <si>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</si>
  <si>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</si>
  <si>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</si>
  <si>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</si>
  <si>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</si>
  <si>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</si>
  <si>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</si>
  <si>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</si>
  <si>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</si>
  <si>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</si>
  <si>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</si>
  <si>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</si>
  <si>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</si>
  <si>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</si>
  <si>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</si>
  <si>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</si>
  <si>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</si>
  <si>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</si>
  <si>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</si>
  <si>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</si>
  <si>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</si>
  <si>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</si>
  <si>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</si>
  <si>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</si>
  <si>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</si>
  <si>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</si>
  <si>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</si>
  <si>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</si>
  <si>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</si>
  <si>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</si>
  <si>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</si>
  <si>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</si>
  <si>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</si>
  <si>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</si>
  <si>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</si>
  <si>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</si>
  <si>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</si>
  <si>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</si>
  <si>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</si>
  <si>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</si>
  <si>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</si>
  <si>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</si>
  <si>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</si>
  <si>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</si>
  <si>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</si>
  <si>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</si>
  <si>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</si>
  <si>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</si>
  <si>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</si>
  <si>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</si>
  <si>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</si>
  <si>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</si>
  <si>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</si>
  <si>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</si>
  <si>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</si>
  <si>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</si>
  <si>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</si>
  <si>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</si>
  <si>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</si>
  <si>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</si>
  <si>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</si>
  <si>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</si>
  <si>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</si>
  <si>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</si>
  <si>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</si>
  <si>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</si>
  <si>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</si>
  <si>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</si>
  <si>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</si>
  <si>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</si>
  <si>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</si>
  <si>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</si>
  <si>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</si>
  <si>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</si>
  <si>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</si>
  <si>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</si>
  <si>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</si>
  <si>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</si>
  <si>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</si>
  <si>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</si>
  <si>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</si>
  <si>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</si>
  <si>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</si>
  <si>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</si>
  <si>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</si>
  <si>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</si>
  <si>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</si>
  <si>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</si>
  <si>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</si>
  <si>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</si>
  <si>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</si>
  <si>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</si>
  <si>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</si>
  <si>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</si>
  <si>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</si>
  <si>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</si>
  <si>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</si>
  <si>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</si>
  <si>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</si>
  <si>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</si>
  <si>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</si>
  <si>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</si>
  <si>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</si>
  <si>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</si>
  <si>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</si>
  <si>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</si>
  <si>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</si>
  <si>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</si>
  <si>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</si>
  <si>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</si>
  <si>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</si>
  <si>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</si>
  <si>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</si>
  <si>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</si>
  <si>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</si>
  <si>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</si>
  <si>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</si>
  <si>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</si>
  <si>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</si>
  <si>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</si>
  <si>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</si>
  <si>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</si>
  <si>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</si>
  <si>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</si>
  <si>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</si>
  <si>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</si>
  <si>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</si>
  <si>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</si>
  <si>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</si>
  <si>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</si>
  <si>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</si>
  <si>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</si>
  <si>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</si>
  <si>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</si>
  <si>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</si>
  <si>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</si>
  <si>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</si>
  <si>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</si>
  <si>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</si>
  <si>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</si>
  <si>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</si>
  <si>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</si>
  <si>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</si>
  <si>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</si>
  <si>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</si>
  <si>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</si>
  <si>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</si>
  <si>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</si>
  <si>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</si>
  <si>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</si>
  <si>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</si>
  <si>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</si>
  <si>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</si>
  <si>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</si>
  <si>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</si>
  <si>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</si>
  <si>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</si>
  <si>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</si>
  <si>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</si>
  <si>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</si>
  <si>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</si>
  <si>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</si>
  <si>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</si>
  <si>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</si>
  <si>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</si>
  <si>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</si>
  <si>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</si>
  <si>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</si>
  <si>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</si>
  <si>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</si>
  <si>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</si>
  <si>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</si>
  <si>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</si>
  <si>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</si>
  <si>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</si>
  <si>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</si>
  <si>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</si>
  <si>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</si>
  <si>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</si>
  <si>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</si>
  <si>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</si>
  <si>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</si>
  <si>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</si>
  <si>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</si>
  <si>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</si>
  <si>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</si>
  <si>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</si>
  <si>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</si>
  <si>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</si>
  <si>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</si>
  <si>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</si>
  <si>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</si>
  <si>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</si>
  <si>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</si>
  <si>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</si>
  <si>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</si>
  <si>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</si>
  <si>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</si>
  <si>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</si>
  <si>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</si>
  <si>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</si>
  <si>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</si>
  <si>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</si>
  <si>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</si>
  <si>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</si>
  <si>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</si>
  <si>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</si>
  <si>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</si>
  <si>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</si>
  <si>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</si>
  <si>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</si>
  <si>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</si>
  <si>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</si>
  <si>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</si>
  <si>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</si>
  <si>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</si>
  <si>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</si>
  <si>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</si>
  <si>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</si>
  <si>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</si>
  <si>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</si>
  <si>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</si>
  <si>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</si>
  <si>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</si>
  <si>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</si>
  <si>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</si>
  <si>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</si>
  <si>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</si>
  <si>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</si>
  <si>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</si>
  <si>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</si>
  <si>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</si>
  <si>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</si>
  <si>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</si>
  <si>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</si>
  <si>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</si>
  <si>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</si>
  <si>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</si>
  <si>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</si>
  <si>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</si>
  <si>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</si>
  <si>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</si>
  <si>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</si>
  <si>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</si>
  <si>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</si>
  <si>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</si>
  <si>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</si>
  <si>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</si>
  <si>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</si>
  <si>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</si>
  <si>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</si>
  <si>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</si>
  <si>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</si>
  <si>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</si>
  <si>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</si>
  <si>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</si>
  <si>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</si>
  <si>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</si>
  <si>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</si>
  <si>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</si>
  <si>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</si>
  <si>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</si>
  <si>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</si>
  <si>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</si>
  <si>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</si>
  <si>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</si>
  <si>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</si>
  <si>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</si>
  <si>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</si>
  <si>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</si>
  <si>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</si>
  <si>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</si>
  <si>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</si>
  <si>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</si>
  <si>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</si>
  <si>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</si>
  <si>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</si>
  <si>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</si>
  <si>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</si>
  <si>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</si>
  <si>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</si>
  <si>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</si>
  <si>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</si>
  <si>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</si>
  <si>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</si>
  <si>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</si>
  <si>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</si>
  <si>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</si>
  <si>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</si>
  <si>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</si>
  <si>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</si>
  <si>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</si>
  <si>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</si>
  <si>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</si>
  <si>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</si>
  <si>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</si>
  <si>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</si>
  <si>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</si>
  <si>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</si>
  <si>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</si>
  <si>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</si>
  <si>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</si>
  <si>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</si>
  <si>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</si>
  <si>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</si>
  <si>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</si>
  <si>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</si>
  <si>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</si>
  <si>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</si>
  <si>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</si>
  <si>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</si>
  <si>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</si>
  <si>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</si>
  <si>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</si>
  <si>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</si>
  <si>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</si>
  <si>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</si>
  <si>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</si>
  <si>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</si>
  <si>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</si>
  <si>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</si>
  <si>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</si>
  <si>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</si>
  <si>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</si>
  <si>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</si>
  <si>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</si>
  <si>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</si>
  <si>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</si>
  <si>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</si>
  <si>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</si>
  <si>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</si>
  <si>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</si>
  <si>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</si>
  <si>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</si>
  <si>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</si>
  <si>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</si>
  <si>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</si>
  <si>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</si>
  <si>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</si>
  <si>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</si>
  <si>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</si>
  <si>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</si>
  <si>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</si>
  <si>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</si>
  <si>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</si>
  <si>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</si>
  <si>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</si>
  <si>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</si>
  <si>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</si>
  <si>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</si>
  <si>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</si>
  <si>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</si>
  <si>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</si>
  <si>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</si>
  <si>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</si>
  <si>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</si>
  <si>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</si>
  <si>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</si>
  <si>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</si>
  <si>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</si>
  <si>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</si>
  <si>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</si>
  <si>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</si>
  <si>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</si>
  <si>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</si>
  <si>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</si>
  <si>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</si>
  <si>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</si>
  <si>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</si>
  <si>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</si>
  <si>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</si>
  <si>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</si>
  <si>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</si>
  <si>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</si>
  <si>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</si>
  <si>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</si>
  <si>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</si>
  <si>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</si>
  <si>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</si>
  <si>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</si>
  <si>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</si>
  <si>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</si>
  <si>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</si>
  <si>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</si>
  <si>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</si>
  <si>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</si>
  <si>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</si>
  <si>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</si>
  <si>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</si>
  <si>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</si>
  <si>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</si>
  <si>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</si>
  <si>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</si>
  <si>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</si>
  <si>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</si>
  <si>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</si>
  <si>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</si>
  <si>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</si>
  <si>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</si>
  <si>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</si>
  <si>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</si>
  <si>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</si>
  <si>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</si>
  <si>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</si>
  <si>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</si>
  <si>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</si>
  <si>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</si>
  <si>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</si>
  <si>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</si>
  <si>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</si>
  <si>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</si>
  <si>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</si>
  <si>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</si>
  <si>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</si>
  <si>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</si>
  <si>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</si>
  <si>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</si>
  <si>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</si>
  <si>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</si>
  <si>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</si>
  <si>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</si>
  <si>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</si>
  <si>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</si>
  <si>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</si>
  <si>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</si>
  <si>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</si>
  <si>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</si>
  <si>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</si>
  <si>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</si>
  <si>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</si>
  <si>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</si>
  <si>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</si>
  <si>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</si>
  <si>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</si>
  <si>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</si>
  <si>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</si>
  <si>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</si>
  <si>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</si>
  <si>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</si>
  <si>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</si>
  <si>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</si>
  <si>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</si>
  <si>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</si>
  <si>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</si>
  <si>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</si>
  <si>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</si>
  <si>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</si>
  <si>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</si>
  <si>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</si>
  <si>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</si>
  <si>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</si>
  <si>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</si>
  <si>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</si>
  <si>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</si>
  <si>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</si>
  <si>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</si>
  <si>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</si>
  <si>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</si>
  <si>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</si>
  <si>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</si>
  <si>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</si>
  <si>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</si>
  <si>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</si>
  <si>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</si>
  <si>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</si>
  <si>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</si>
  <si>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</si>
  <si>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</si>
  <si>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</si>
  <si>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</si>
  <si>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</si>
  <si>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</si>
  <si>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</si>
  <si>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</si>
  <si>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</si>
  <si>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</si>
  <si>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</si>
  <si>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</si>
  <si>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</si>
  <si>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</si>
  <si>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</si>
  <si>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</si>
  <si>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</si>
  <si>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</si>
  <si>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</si>
  <si>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</si>
  <si>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</si>
  <si>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</si>
  <si>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</si>
  <si>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</si>
  <si>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</si>
  <si>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</si>
  <si>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</si>
  <si>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</si>
  <si>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</si>
  <si>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</si>
  <si>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</si>
  <si>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</si>
  <si>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</si>
  <si>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</si>
  <si>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</si>
  <si>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</si>
  <si>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</si>
  <si>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</si>
  <si>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</si>
  <si>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</si>
  <si>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</si>
  <si>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</si>
  <si>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</si>
  <si>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</si>
  <si>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</si>
  <si>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</si>
  <si>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</si>
  <si>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</si>
  <si>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</si>
  <si>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</si>
  <si>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</si>
  <si>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</si>
  <si>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</si>
  <si>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</si>
  <si>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</si>
  <si>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</si>
  <si>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</si>
  <si>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</si>
  <si>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</si>
  <si>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</si>
  <si>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</si>
  <si>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</si>
  <si>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</si>
  <si>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</si>
  <si>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</si>
  <si>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</si>
  <si>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</si>
  <si>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</si>
  <si>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</si>
  <si>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</si>
  <si>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</si>
  <si>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</si>
  <si>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</si>
  <si>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</si>
  <si>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</si>
  <si>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</si>
  <si>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</si>
  <si>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</si>
  <si>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</si>
  <si>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</si>
  <si>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</si>
  <si>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</si>
  <si>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</si>
  <si>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</si>
  <si>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</si>
  <si>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</si>
  <si>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</si>
  <si>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</si>
  <si>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</si>
  <si>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</si>
  <si>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</si>
  <si>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</si>
  <si>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</si>
  <si>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</si>
  <si>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</si>
  <si>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</si>
  <si>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</si>
  <si>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</si>
  <si>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</si>
  <si>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</si>
  <si>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</si>
  <si>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</si>
  <si>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</si>
  <si>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</si>
  <si>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</si>
  <si>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</si>
  <si>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</si>
  <si>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</si>
  <si>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</si>
  <si>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</si>
  <si>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</si>
  <si>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</si>
  <si>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</si>
  <si>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</si>
  <si>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</si>
  <si>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</si>
  <si>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</si>
  <si>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</si>
  <si>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</si>
  <si>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</si>
  <si>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</si>
  <si>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</si>
  <si>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</si>
  <si>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</si>
  <si>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</si>
  <si>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</si>
  <si>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</si>
  <si>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</si>
  <si>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</si>
  <si>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</si>
  <si>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</si>
  <si>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</si>
  <si>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</si>
  <si>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</si>
  <si>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</si>
  <si>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</si>
  <si>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</si>
  <si>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</si>
  <si>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</si>
  <si>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</si>
  <si>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</si>
  <si>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</si>
  <si>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</si>
  <si>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</si>
  <si>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</si>
  <si>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</si>
  <si>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</si>
  <si>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</si>
  <si>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</si>
  <si>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</si>
  <si>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</si>
  <si>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</si>
  <si>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</si>
  <si>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</si>
  <si>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</si>
  <si>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</si>
  <si>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</si>
  <si>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</si>
  <si>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</si>
  <si>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</si>
  <si>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</si>
  <si>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</si>
  <si>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</si>
  <si>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</si>
  <si>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</si>
  <si>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</si>
  <si>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</si>
  <si>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</si>
  <si>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</si>
  <si>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</si>
  <si>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</si>
  <si>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</si>
  <si>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</si>
  <si>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</si>
  <si>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</si>
  <si>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</si>
  <si>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</si>
  <si>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</si>
  <si>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</si>
  <si>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</si>
  <si>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</si>
  <si>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</si>
  <si>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</si>
  <si>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</si>
  <si>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</si>
  <si>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</si>
  <si>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</si>
  <si>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</si>
  <si>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</si>
  <si>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</si>
  <si>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</si>
  <si>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</si>
  <si>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</si>
  <si>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</si>
  <si>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</si>
  <si>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</si>
  <si>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</si>
  <si>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</si>
  <si>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</si>
  <si>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</si>
  <si>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</si>
  <si>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</si>
  <si>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</si>
  <si>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</si>
  <si>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</si>
  <si>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</si>
  <si>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</si>
  <si>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</si>
  <si>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</si>
  <si>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</si>
  <si>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</si>
  <si>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</si>
  <si>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</si>
  <si>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</si>
  <si>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</si>
  <si>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</si>
  <si>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</si>
  <si>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</si>
  <si>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</si>
  <si>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</si>
  <si>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</si>
  <si>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</si>
  <si>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</si>
  <si>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</si>
  <si>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</si>
  <si>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</si>
  <si>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</si>
  <si>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</si>
  <si>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</si>
  <si>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</si>
  <si>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</si>
  <si>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</si>
  <si>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</si>
  <si>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</si>
  <si>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</si>
  <si>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</si>
  <si>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</si>
  <si>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</si>
  <si>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</si>
  <si>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</si>
  <si>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</si>
  <si>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</si>
  <si>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</si>
  <si>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</si>
  <si>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</si>
  <si>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</si>
  <si>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</si>
  <si>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</si>
  <si>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</si>
  <si>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</si>
  <si>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</si>
  <si>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</si>
  <si>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</si>
  <si>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</si>
  <si>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</si>
  <si>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</si>
  <si>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</si>
  <si>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</si>
  <si>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</si>
  <si>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</si>
  <si>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</si>
  <si>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</si>
  <si>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</si>
  <si>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</si>
  <si>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</si>
  <si>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</si>
  <si>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</si>
  <si>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</si>
  <si>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</si>
  <si>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</si>
  <si>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</si>
  <si>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</si>
  <si>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</si>
  <si>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</si>
  <si>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</si>
  <si>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</si>
  <si>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</si>
  <si>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</si>
  <si>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</si>
  <si>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</si>
  <si>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</si>
  <si>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</si>
  <si>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</si>
  <si>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</si>
  <si>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</si>
  <si>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</si>
  <si>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</si>
  <si>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</si>
  <si>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</si>
  <si>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</si>
  <si>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</si>
  <si>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</si>
  <si>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</si>
  <si>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</si>
  <si>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</si>
  <si>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</si>
  <si>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</si>
  <si>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</si>
  <si>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</si>
  <si>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</si>
  <si>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</si>
  <si>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</si>
  <si>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</si>
  <si>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</si>
  <si>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</si>
  <si>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</si>
  <si>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</si>
  <si>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</si>
  <si>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</si>
  <si>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</si>
  <si>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</si>
  <si>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</si>
  <si>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</si>
  <si>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</si>
  <si>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</si>
  <si>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</si>
  <si>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</si>
  <si>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</si>
  <si>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</si>
  <si>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</si>
  <si>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</si>
  <si>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</si>
  <si>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</si>
  <si>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</si>
  <si>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</si>
  <si>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</si>
  <si>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</si>
  <si>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</si>
  <si>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</si>
  <si>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</si>
  <si>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</si>
  <si>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</si>
  <si>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</si>
  <si>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</si>
  <si>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</si>
  <si>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</si>
  <si>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</si>
  <si>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</si>
  <si>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</si>
  <si>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</si>
  <si>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</si>
  <si>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</si>
  <si>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</si>
  <si>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</si>
  <si>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</si>
  <si>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</si>
  <si>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</si>
  <si>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</si>
  <si>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</si>
  <si>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</si>
  <si>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</si>
  <si>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</si>
  <si>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</si>
  <si>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</si>
  <si>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</si>
  <si>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</si>
  <si>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</si>
  <si>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</si>
  <si>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</si>
  <si>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</si>
  <si>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</si>
  <si>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</si>
  <si>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</si>
  <si>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</si>
  <si>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</si>
  <si>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</si>
  <si>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</si>
  <si>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</si>
  <si>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</si>
  <si>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</si>
  <si>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</si>
  <si>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</si>
  <si>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</si>
  <si>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</si>
  <si>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</si>
  <si>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</si>
  <si>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</si>
  <si>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</si>
  <si>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</si>
  <si>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</si>
  <si>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</si>
  <si>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</si>
  <si>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</si>
  <si>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</si>
  <si>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</si>
  <si>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</si>
  <si>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</si>
  <si>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</si>
  <si>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</si>
  <si>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</si>
  <si>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</si>
  <si>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</si>
  <si>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</si>
  <si>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</si>
  <si>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</si>
  <si>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</si>
  <si>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</si>
  <si>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</si>
  <si>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</si>
  <si>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</si>
  <si>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</si>
  <si>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</si>
  <si>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</si>
  <si>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</si>
  <si>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</si>
  <si>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</si>
  <si>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</si>
  <si>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</si>
  <si>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</si>
  <si>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</si>
  <si>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</si>
  <si>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</si>
  <si>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</si>
  <si>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</si>
  <si>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</si>
  <si>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</si>
  <si>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</si>
  <si>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</si>
  <si>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</si>
  <si>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</si>
  <si>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</si>
  <si>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</si>
  <si>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</si>
  <si>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</si>
  <si>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</si>
  <si>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</si>
  <si>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</si>
  <si>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</si>
  <si>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</si>
  <si>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</si>
  <si>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</si>
  <si>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</si>
  <si>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</si>
  <si>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</si>
  <si>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</si>
  <si>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</si>
  <si>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</si>
  <si>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</si>
  <si>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</si>
  <si>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</si>
  <si>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</si>
  <si>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</si>
  <si>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</si>
  <si>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</si>
  <si>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</si>
  <si>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</si>
  <si>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</si>
  <si>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</si>
  <si>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</si>
  <si>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</si>
  <si>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</si>
  <si>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</si>
  <si>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</si>
  <si>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</si>
  <si>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</si>
  <si>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</si>
  <si>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</si>
  <si>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</si>
  <si>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</si>
  <si>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</si>
  <si>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</si>
  <si>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</si>
  <si>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</si>
  <si>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</si>
  <si>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</si>
  <si>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</si>
  <si>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</si>
  <si>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</si>
  <si>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</si>
  <si>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</si>
  <si>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</si>
  <si>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</si>
  <si>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</si>
  <si>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</si>
  <si>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</si>
  <si>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</si>
  <si>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</si>
  <si>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</si>
  <si>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</si>
  <si>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</si>
  <si>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</si>
  <si>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</si>
  <si>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</si>
  <si>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</si>
  <si>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</si>
  <si>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</si>
  <si>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</si>
  <si>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</si>
  <si>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</si>
  <si>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</si>
  <si>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</si>
  <si>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</si>
  <si>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</si>
  <si>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</si>
  <si>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</si>
  <si>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</si>
  <si>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</si>
  <si>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</si>
  <si>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</si>
  <si>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</si>
  <si>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</si>
  <si>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</si>
  <si>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</si>
  <si>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</si>
  <si>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</si>
  <si>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</si>
  <si>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</si>
  <si>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</si>
  <si>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</si>
  <si>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</si>
  <si>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</si>
  <si>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</si>
  <si>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</si>
  <si>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</si>
  <si>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</si>
  <si>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</si>
  <si>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</si>
  <si>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</si>
  <si>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</si>
  <si>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</si>
  <si>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</si>
  <si>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</si>
  <si>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</si>
  <si>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</si>
  <si>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</si>
  <si>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</si>
  <si>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</si>
  <si>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</si>
  <si>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</si>
  <si>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</si>
  <si>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</si>
  <si>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</si>
  <si>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</si>
  <si>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</si>
  <si>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</si>
  <si>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</si>
  <si>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</si>
  <si>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</si>
  <si>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</si>
  <si>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</si>
  <si>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</si>
  <si>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</si>
  <si>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</si>
  <si>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</si>
  <si>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</si>
  <si>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</si>
  <si>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</si>
  <si>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</si>
  <si>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</si>
  <si>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</si>
  <si>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</si>
  <si>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</si>
  <si>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</si>
  <si>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</si>
  <si>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</si>
  <si>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</si>
  <si>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</si>
  <si>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</si>
  <si>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</si>
  <si>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</si>
  <si>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</si>
  <si>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</si>
  <si>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</si>
  <si>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</si>
  <si>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</si>
  <si>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</si>
  <si>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</si>
  <si>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</si>
  <si>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</si>
  <si>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</si>
  <si>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</si>
  <si>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</si>
  <si>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</si>
  <si>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</si>
  <si>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</si>
  <si>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</si>
  <si>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</si>
  <si>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</si>
  <si>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</si>
  <si>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</si>
  <si>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</si>
  <si>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</si>
  <si>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</si>
  <si>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</si>
  <si>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</si>
  <si>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</si>
  <si>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</si>
  <si>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</si>
  <si>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</si>
  <si>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</si>
  <si>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</si>
  <si>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</si>
  <si>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</si>
  <si>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</si>
  <si>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</si>
  <si>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</si>
  <si>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</si>
  <si>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</si>
  <si>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</si>
  <si>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</si>
  <si>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</si>
  <si>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</si>
  <si>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</si>
  <si>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</si>
  <si>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</si>
  <si>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</si>
  <si>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</si>
  <si>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</si>
  <si>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</si>
  <si>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</si>
  <si>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</si>
  <si>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</si>
  <si>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</si>
  <si>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</si>
  <si>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</si>
  <si>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</si>
  <si>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</si>
  <si>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</si>
  <si>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</si>
  <si>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</si>
  <si>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</si>
  <si>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</si>
  <si>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</si>
  <si>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</si>
  <si>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</si>
  <si>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</si>
  <si>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</si>
  <si>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</si>
  <si>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</si>
  <si>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</si>
  <si>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</si>
  <si>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</si>
  <si>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</si>
  <si>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</si>
  <si>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</si>
  <si>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</si>
  <si>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</si>
  <si>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</si>
  <si>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</si>
  <si>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</si>
  <si>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</si>
  <si>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</si>
  <si>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</si>
  <si>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</si>
  <si>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</si>
  <si>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</si>
  <si>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</si>
  <si>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</si>
  <si>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</si>
  <si>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</si>
  <si>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</si>
  <si>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</si>
  <si>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</si>
  <si>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</si>
  <si>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</si>
  <si>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</si>
  <si>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</si>
  <si>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</si>
  <si>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</si>
  <si>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</si>
  <si>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</si>
  <si>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</si>
  <si>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</si>
  <si>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</si>
  <si>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</si>
  <si>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</si>
  <si>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</si>
  <si>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</si>
  <si>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</si>
  <si>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</si>
  <si>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</si>
  <si>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</si>
  <si>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</si>
  <si>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</si>
  <si>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</si>
  <si>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</si>
  <si>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</si>
  <si>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</si>
  <si>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</si>
  <si>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</si>
  <si>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</si>
  <si>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</si>
  <si>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</si>
  <si>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</si>
  <si>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</si>
  <si>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</si>
  <si>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</si>
  <si>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</si>
  <si>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</si>
  <si>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</si>
  <si>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</si>
  <si>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</si>
  <si>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</si>
  <si>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</si>
  <si>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</si>
  <si>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</si>
  <si>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</si>
  <si>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</si>
  <si>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</si>
  <si>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</si>
  <si>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</si>
  <si>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</si>
  <si>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</si>
  <si>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</si>
  <si>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</si>
  <si>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</si>
  <si>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</si>
  <si>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</si>
  <si>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</si>
  <si>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</si>
  <si>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</si>
  <si>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</si>
  <si>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</si>
  <si>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</si>
  <si>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</si>
  <si>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</si>
  <si>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</si>
  <si>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</si>
  <si>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</si>
  <si>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</si>
  <si>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</si>
  <si>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</si>
  <si>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</si>
  <si>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</si>
  <si>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</si>
  <si>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</si>
  <si>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</si>
  <si>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</si>
  <si>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</si>
  <si>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</si>
  <si>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</si>
  <si>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</si>
  <si>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</si>
  <si>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</si>
  <si>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</si>
  <si>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</si>
  <si>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</si>
  <si>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</si>
  <si>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</si>
  <si>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</si>
  <si>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</si>
  <si>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</si>
  <si>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</si>
  <si>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</si>
  <si>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</si>
  <si>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</si>
  <si>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</si>
  <si>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</si>
  <si>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</si>
  <si>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</si>
  <si>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</si>
  <si>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</si>
  <si>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</si>
  <si>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</si>
  <si>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</si>
  <si>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</si>
  <si>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</si>
  <si>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</si>
  <si>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</si>
  <si>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</si>
  <si>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</si>
  <si>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</si>
  <si>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</si>
  <si>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</si>
  <si>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</si>
  <si>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</si>
  <si>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</si>
  <si>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</si>
  <si>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</si>
  <si>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</si>
  <si>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</si>
  <si>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</si>
  <si>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</si>
  <si>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</si>
  <si>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</si>
  <si>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</si>
  <si>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</si>
  <si>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</si>
  <si>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</si>
  <si>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</si>
  <si>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</si>
  <si>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</si>
  <si>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</si>
  <si>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</si>
  <si>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</si>
  <si>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</si>
  <si>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</si>
  <si>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</si>
  <si>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</si>
  <si>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</si>
  <si>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</si>
  <si>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</si>
  <si>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</si>
  <si>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</si>
  <si>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</si>
  <si>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</si>
  <si>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</si>
  <si>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</si>
  <si>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</si>
  <si>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</si>
  <si>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</si>
  <si>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</si>
  <si>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</si>
  <si>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</si>
  <si>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</si>
  <si>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</si>
  <si>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</si>
  <si>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</si>
  <si>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</si>
  <si>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</si>
  <si>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</si>
  <si>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</si>
  <si>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</si>
  <si>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</si>
  <si>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</si>
  <si>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</si>
  <si>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</si>
  <si>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</si>
  <si>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</si>
  <si>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</si>
  <si>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</si>
  <si>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</si>
  <si>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</si>
  <si>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</si>
  <si>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</si>
  <si>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</si>
  <si>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</si>
  <si>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</si>
  <si>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</si>
  <si>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</si>
  <si>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</si>
  <si>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</si>
  <si>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</si>
  <si>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</si>
  <si>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</si>
  <si>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</si>
  <si>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</si>
  <si>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</si>
  <si>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</si>
  <si>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</si>
  <si>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</si>
  <si>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</si>
  <si>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</si>
  <si>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</si>
  <si>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</si>
  <si>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</si>
  <si>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</si>
  <si>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</si>
  <si>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</si>
  <si>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</si>
  <si>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</si>
  <si>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</si>
  <si>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</si>
  <si>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</si>
  <si>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</si>
  <si>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</si>
  <si>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</si>
  <si>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</si>
  <si>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</si>
  <si>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</si>
  <si>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</si>
  <si>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</si>
  <si>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</si>
  <si>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</si>
  <si>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</si>
  <si>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</si>
  <si>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</si>
  <si>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</si>
  <si>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</si>
  <si>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</si>
  <si>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</si>
  <si>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</si>
  <si>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</si>
  <si>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</si>
  <si>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</si>
  <si>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</si>
  <si>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</si>
  <si>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</si>
  <si>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</si>
  <si>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</si>
  <si>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</si>
  <si>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</si>
  <si>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</si>
  <si>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</si>
  <si>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</si>
  <si>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</si>
  <si>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</si>
  <si>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</si>
  <si>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</si>
  <si>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</si>
  <si>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</si>
  <si>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</si>
  <si>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</si>
  <si>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</si>
  <si>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</si>
  <si>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</si>
  <si>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</si>
  <si>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</si>
  <si>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</si>
  <si>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</si>
  <si>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</si>
  <si>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</si>
  <si>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</si>
  <si>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</si>
  <si>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</si>
  <si>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</si>
  <si>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</si>
  <si>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</si>
  <si>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</si>
  <si>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</si>
  <si>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</si>
  <si>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</si>
  <si>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</si>
  <si>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</si>
  <si>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</si>
  <si>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</si>
  <si>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</si>
  <si>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</si>
  <si>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</si>
  <si>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</si>
  <si>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</si>
  <si>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</si>
  <si>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</si>
  <si>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</si>
  <si>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</si>
  <si>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</si>
  <si>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</si>
  <si>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</si>
  <si>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</si>
  <si>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</si>
  <si>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</si>
  <si>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</si>
  <si>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</si>
  <si>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</si>
  <si>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</si>
  <si>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</si>
  <si>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</si>
  <si>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</si>
  <si>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</si>
  <si>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</si>
  <si>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</si>
  <si>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</si>
  <si>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</si>
  <si>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</si>
  <si>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</si>
  <si>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</si>
  <si>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</si>
  <si>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</si>
  <si>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</si>
  <si>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</si>
  <si>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</si>
  <si>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</si>
  <si>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</si>
  <si>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</si>
  <si>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</si>
  <si>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</si>
  <si>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</si>
  <si>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</si>
  <si>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</si>
  <si>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</si>
  <si>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</si>
  <si>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</si>
  <si>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</si>
  <si>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</si>
  <si>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</si>
  <si>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</si>
  <si>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</si>
  <si>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</si>
  <si>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</si>
  <si>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</si>
  <si>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</si>
  <si>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</si>
  <si>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</si>
  <si>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</si>
  <si>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</si>
  <si>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</si>
  <si>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</si>
  <si>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</si>
  <si>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</si>
  <si>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</si>
  <si>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</si>
  <si>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</si>
  <si>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</si>
  <si>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</si>
  <si>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</si>
  <si>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</si>
  <si>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</si>
  <si>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</si>
  <si>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</si>
  <si>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</si>
  <si>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</si>
  <si>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</si>
  <si>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</si>
  <si>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</si>
  <si>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</si>
  <si>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</si>
  <si>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</si>
  <si>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</si>
  <si>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</si>
  <si>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</si>
  <si>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</si>
  <si>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</si>
  <si>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</si>
  <si>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</si>
  <si>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</si>
  <si>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</si>
  <si>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</si>
  <si>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</si>
  <si>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</si>
  <si>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</si>
  <si>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</si>
  <si>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</si>
  <si>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</si>
  <si>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</si>
  <si>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</si>
  <si>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</si>
  <si>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</si>
  <si>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</si>
  <si>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</si>
  <si>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</si>
  <si>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</si>
  <si>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</si>
  <si>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</si>
  <si>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</si>
  <si>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</si>
  <si>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</si>
  <si>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</si>
  <si>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</si>
  <si>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</si>
  <si>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</si>
  <si>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</si>
  <si>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</si>
  <si>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</si>
  <si>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</si>
  <si>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</si>
  <si>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</si>
  <si>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</si>
  <si>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</si>
  <si>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</si>
  <si>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</si>
  <si>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</si>
  <si>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</si>
  <si>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</si>
  <si>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</si>
  <si>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</si>
  <si>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</si>
  <si>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</si>
  <si>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</si>
  <si>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</si>
  <si>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</si>
  <si>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</si>
  <si>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</si>
  <si>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</si>
  <si>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</si>
  <si>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</si>
  <si>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</si>
  <si>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</si>
  <si>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</si>
  <si>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</si>
  <si>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</si>
  <si>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</si>
  <si>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</si>
  <si>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</si>
  <si>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</si>
  <si>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</si>
  <si>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</si>
  <si>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</si>
  <si>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</si>
  <si>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</si>
  <si>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</si>
  <si>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</si>
  <si>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</si>
  <si>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</si>
  <si>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</si>
  <si>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</si>
  <si>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</si>
  <si>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</si>
  <si>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</si>
  <si>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</si>
  <si>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</si>
  <si>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</si>
  <si>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</si>
  <si>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</si>
  <si>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</si>
  <si>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</si>
  <si>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</si>
  <si>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</si>
  <si>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</si>
  <si>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</si>
  <si>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</si>
  <si>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</si>
  <si>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</si>
  <si>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</si>
  <si>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</si>
  <si>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</si>
  <si>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</si>
  <si>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</si>
  <si>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</si>
  <si>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</si>
  <si>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</si>
  <si>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</si>
  <si>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</si>
  <si>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</si>
  <si>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</si>
  <si>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</si>
  <si>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</si>
  <si>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</si>
  <si>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</si>
  <si>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</si>
  <si>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</si>
  <si>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</si>
  <si>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</si>
  <si>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</si>
  <si>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</si>
  <si>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</si>
  <si>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</si>
  <si>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</si>
  <si>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</si>
  <si>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</si>
  <si>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</si>
  <si>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</si>
  <si>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</si>
  <si>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</si>
  <si>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</si>
  <si>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</si>
  <si>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</si>
  <si>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</si>
  <si>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</si>
  <si>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</si>
  <si>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</si>
  <si>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</si>
  <si>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</si>
  <si>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</si>
  <si>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</si>
  <si>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</si>
  <si>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</si>
  <si>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</si>
  <si>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</si>
  <si>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</si>
  <si>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</si>
  <si>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</si>
  <si>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</si>
  <si>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</si>
  <si>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</si>
  <si>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</si>
  <si>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</si>
  <si>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</si>
  <si>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</si>
  <si>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</si>
  <si>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</si>
  <si>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</si>
  <si>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</si>
  <si>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</si>
  <si>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</si>
  <si>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</si>
  <si>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</si>
  <si>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</si>
  <si>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</si>
  <si>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</si>
  <si>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</si>
  <si>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</si>
  <si>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</si>
  <si>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</si>
  <si>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</si>
  <si>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</si>
  <si>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</si>
  <si>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</si>
  <si>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</si>
  <si>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</si>
  <si>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</si>
  <si>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</si>
  <si>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</si>
  <si>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</si>
  <si>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</si>
  <si>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</si>
  <si>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</si>
  <si>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</si>
  <si>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</si>
  <si>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</si>
  <si>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</si>
  <si>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</si>
  <si>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</si>
  <si>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</si>
  <si>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</si>
  <si>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</si>
  <si>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</si>
  <si>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</si>
  <si>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</si>
  <si>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</si>
  <si>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</si>
  <si>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</si>
  <si>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</si>
  <si>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</si>
  <si>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</si>
  <si>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</si>
  <si>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</si>
  <si>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</si>
  <si>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</si>
  <si>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</si>
  <si>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</si>
  <si>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</si>
  <si>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</si>
  <si>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</si>
  <si>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</si>
  <si>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</si>
  <si>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</si>
  <si>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</si>
  <si>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</si>
  <si>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</si>
  <si>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</si>
  <si>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</si>
  <si>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</si>
  <si>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</si>
  <si>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</si>
  <si>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</si>
  <si>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</si>
  <si>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</si>
  <si>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</si>
  <si>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</si>
  <si>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</si>
  <si>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</si>
  <si>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</si>
  <si>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</si>
  <si>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</si>
  <si>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</si>
  <si>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</si>
  <si>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</si>
  <si>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</si>
  <si>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</si>
  <si>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</si>
  <si>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</si>
  <si>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</si>
  <si>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</si>
  <si>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</si>
  <si>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</si>
  <si>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</si>
  <si>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</si>
  <si>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</si>
  <si>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</si>
  <si>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</si>
  <si>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</si>
  <si>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</si>
  <si>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</si>
  <si>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</si>
  <si>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</si>
  <si>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</si>
  <si>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</si>
  <si>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</si>
  <si>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</si>
  <si>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</si>
  <si>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</si>
  <si>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</si>
  <si>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</si>
  <si>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</si>
  <si>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</si>
  <si>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</si>
  <si>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</si>
  <si>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</si>
  <si>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</si>
  <si>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</si>
  <si>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</si>
  <si>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</si>
  <si>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</si>
  <si>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</si>
  <si>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</si>
  <si>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</si>
  <si>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</si>
  <si>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</si>
  <si>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</si>
  <si>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</si>
  <si>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</si>
  <si>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</si>
  <si>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</si>
  <si>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</si>
  <si>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</si>
  <si>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</si>
  <si>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</si>
  <si>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</si>
  <si>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</si>
  <si>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</si>
  <si>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</si>
  <si>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</si>
  <si>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</si>
  <si>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</si>
  <si>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</si>
  <si>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</si>
  <si>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</si>
  <si>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</si>
  <si>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</si>
  <si>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</si>
  <si>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</si>
  <si>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</si>
  <si>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</si>
  <si>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</si>
  <si>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</si>
  <si>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</si>
  <si>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</si>
  <si>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</si>
  <si>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</si>
  <si>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</si>
  <si>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</si>
  <si>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</si>
  <si>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</si>
  <si>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</si>
  <si>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</si>
  <si>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</si>
  <si>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</si>
  <si>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</si>
  <si>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</si>
  <si>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</si>
  <si>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</si>
  <si>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</si>
  <si>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</si>
  <si>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</si>
  <si>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</si>
  <si>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</si>
  <si>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</si>
  <si>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</si>
  <si>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</si>
  <si>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</si>
  <si>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</si>
  <si>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</si>
  <si>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</si>
  <si>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</si>
  <si>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</si>
  <si>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</si>
  <si>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</si>
  <si>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</si>
  <si>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</si>
  <si>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</si>
  <si>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</si>
  <si>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</si>
  <si>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</si>
  <si>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</si>
  <si>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</si>
  <si>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</si>
  <si>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</si>
  <si>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</si>
  <si>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</si>
  <si>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</si>
  <si>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</si>
  <si>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</si>
  <si>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</si>
  <si>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</si>
  <si>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</si>
  <si>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</si>
  <si>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</si>
  <si>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</si>
  <si>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</si>
  <si>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</si>
  <si>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</si>
  <si>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</si>
  <si>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</si>
  <si>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</si>
  <si>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</si>
  <si>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</si>
  <si>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</si>
  <si>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</si>
  <si>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</si>
  <si>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</si>
  <si>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</si>
  <si>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</si>
  <si>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</si>
  <si>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</si>
  <si>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</si>
  <si>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</si>
  <si>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</si>
  <si>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</si>
  <si>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</si>
  <si>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</si>
  <si>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</si>
  <si>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</si>
  <si>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</si>
  <si>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</si>
  <si>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</si>
  <si>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</si>
  <si>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</si>
  <si>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</si>
  <si>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</si>
  <si>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</si>
  <si>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</si>
  <si>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</si>
  <si>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</si>
  <si>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</si>
  <si>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</si>
  <si>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</si>
  <si>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</si>
  <si>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</si>
  <si>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</si>
  <si>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</si>
  <si>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</si>
  <si>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</si>
  <si>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</si>
  <si>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</si>
  <si>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</si>
  <si>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</si>
  <si>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</si>
  <si>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</si>
  <si>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</si>
  <si>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</si>
  <si>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</si>
  <si>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</si>
  <si>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</si>
  <si>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</si>
  <si>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</si>
  <si>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</si>
  <si>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</si>
  <si>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</si>
  <si>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</si>
  <si>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</si>
  <si>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</si>
  <si>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</si>
  <si>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</si>
  <si>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</si>
  <si>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</si>
  <si>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</si>
  <si>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</si>
  <si>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</si>
  <si>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</si>
  <si>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</si>
  <si>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</si>
  <si>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</si>
  <si>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</si>
  <si>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</si>
  <si>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</si>
  <si>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</si>
  <si>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</si>
  <si>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</si>
  <si>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</si>
  <si>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</si>
  <si>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</si>
  <si>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</si>
  <si>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</si>
  <si>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</si>
  <si>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</si>
  <si>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</si>
  <si>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</si>
  <si>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</si>
  <si>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</si>
  <si>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</si>
  <si>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</si>
  <si>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</si>
  <si>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</si>
  <si>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</si>
  <si>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</si>
  <si>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</si>
  <si>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</si>
  <si>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</si>
  <si>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</si>
  <si>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</si>
  <si>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</si>
  <si>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</si>
  <si>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</si>
  <si>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</si>
  <si>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</si>
  <si>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</si>
  <si>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</si>
  <si>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</si>
  <si>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</si>
  <si>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</si>
  <si>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</si>
  <si>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</si>
  <si>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</si>
  <si>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</si>
  <si>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</si>
  <si>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</si>
  <si>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</si>
  <si>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</si>
  <si>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</si>
  <si>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</si>
  <si>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</si>
  <si>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</si>
  <si>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</si>
  <si>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</si>
  <si>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</si>
  <si>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</si>
  <si>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</si>
  <si>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</si>
  <si>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</si>
  <si>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</si>
  <si>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</si>
  <si>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</si>
  <si>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</si>
  <si>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</si>
  <si>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</si>
  <si>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</si>
  <si>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</si>
  <si>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</si>
  <si>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</si>
  <si>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</si>
  <si>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</si>
  <si>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</si>
  <si>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</si>
  <si>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</si>
  <si>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</si>
  <si>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</si>
  <si>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</si>
  <si>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</si>
  <si>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</si>
  <si>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</si>
  <si>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</si>
  <si>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</si>
  <si>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</si>
  <si>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</si>
  <si>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</si>
  <si>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</si>
  <si>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</si>
  <si>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</si>
  <si>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</si>
  <si>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</si>
  <si>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</si>
  <si>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</si>
  <si>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</si>
  <si>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</si>
  <si>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</si>
  <si>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</si>
  <si>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</si>
  <si>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</si>
  <si>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</si>
  <si>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</si>
  <si>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</si>
  <si>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</si>
  <si>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</si>
  <si>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</si>
  <si>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</si>
  <si>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</si>
  <si>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</si>
  <si>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</si>
  <si>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</si>
  <si>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</si>
  <si>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</si>
  <si>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</si>
  <si>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</si>
  <si>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</si>
  <si>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</si>
  <si>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</si>
  <si>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</si>
  <si>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</si>
  <si>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</si>
  <si>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</si>
  <si>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</si>
  <si>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</si>
  <si>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</si>
  <si>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</si>
  <si>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</si>
  <si>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</si>
  <si>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</si>
  <si>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</si>
  <si>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</si>
  <si>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</si>
  <si>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</si>
  <si>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</si>
  <si>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</si>
  <si>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</si>
  <si>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</si>
  <si>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</si>
  <si>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</si>
  <si>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</si>
  <si>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</si>
  <si>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</si>
  <si>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</si>
  <si>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</si>
  <si>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</si>
  <si>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</si>
  <si>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</si>
  <si>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</si>
  <si>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</si>
  <si>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</si>
  <si>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</si>
  <si>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</si>
  <si>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</si>
  <si>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</si>
  <si>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</si>
  <si>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</si>
  <si>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</si>
  <si>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</si>
  <si>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</si>
  <si>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</si>
  <si>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</si>
  <si>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</si>
  <si>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</si>
  <si>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</si>
  <si>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</si>
  <si>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</si>
  <si>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</si>
  <si>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</si>
  <si>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</si>
  <si>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</si>
  <si>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</si>
  <si>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</si>
  <si>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</si>
  <si>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</si>
  <si>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</si>
  <si>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</si>
  <si>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</si>
  <si>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</si>
  <si>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</si>
  <si>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</si>
  <si>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</si>
  <si>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</si>
  <si>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</si>
  <si>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</si>
  <si>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</si>
  <si>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</si>
  <si>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</si>
  <si>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</si>
  <si>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</si>
  <si>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</si>
  <si>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</si>
  <si>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</si>
  <si>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</si>
  <si>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</si>
  <si>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</si>
  <si>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</si>
  <si>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</si>
  <si>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</si>
  <si>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</si>
  <si>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</si>
  <si>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</si>
  <si>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</si>
  <si>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</si>
  <si>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</si>
  <si>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</si>
  <si>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</si>
  <si>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</si>
  <si>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</si>
  <si>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</si>
  <si>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</si>
  <si>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</si>
  <si>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</si>
  <si>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</si>
  <si>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</si>
  <si>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</si>
  <si>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</si>
  <si>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</si>
  <si>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</si>
  <si>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</si>
  <si>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</si>
  <si>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</si>
  <si>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</si>
  <si>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</si>
  <si>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</si>
  <si>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</si>
  <si>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</si>
  <si>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</si>
  <si>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</si>
  <si>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</si>
  <si>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</si>
  <si>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</si>
  <si>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</si>
  <si>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</si>
  <si>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</si>
  <si>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</si>
  <si>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</si>
  <si>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</si>
  <si>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</si>
  <si>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</si>
  <si>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</si>
  <si>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</si>
  <si>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</si>
  <si>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</si>
  <si>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</si>
  <si>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</si>
  <si>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</si>
  <si>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</si>
  <si>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</si>
  <si>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</si>
  <si>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</si>
  <si>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</si>
  <si>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</si>
  <si>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</si>
  <si>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</si>
  <si>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</si>
  <si>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</si>
  <si>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</si>
  <si>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</si>
  <si>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</si>
  <si>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</si>
  <si>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</si>
  <si>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</si>
  <si>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</si>
  <si>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</si>
  <si>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</si>
  <si>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</si>
  <si>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</si>
  <si>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</si>
  <si>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</si>
  <si>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</si>
  <si>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</si>
  <si>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</si>
  <si>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</si>
  <si>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</si>
  <si>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</si>
  <si>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</si>
  <si>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</si>
  <si>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</si>
  <si>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</si>
  <si>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</si>
  <si>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</si>
  <si>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</si>
  <si>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</si>
  <si>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</si>
  <si>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</si>
  <si>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</si>
  <si>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</si>
  <si>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</si>
  <si>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</si>
  <si>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</si>
  <si>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</si>
  <si>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</si>
  <si>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</si>
  <si>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</si>
  <si>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</si>
  <si>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</si>
  <si>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</si>
  <si>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</si>
  <si>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</si>
  <si>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</si>
  <si>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</si>
  <si>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</si>
  <si>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</si>
  <si>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</si>
  <si>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</si>
  <si>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</si>
  <si>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</si>
  <si>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</si>
  <si>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</si>
  <si>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</si>
  <si>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</si>
  <si>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</si>
  <si>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</si>
  <si>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</si>
  <si>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</si>
  <si>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</si>
  <si>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</si>
  <si>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</si>
  <si>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</si>
  <si>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</si>
  <si>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</si>
  <si>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</si>
  <si>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</si>
  <si>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</si>
  <si>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</si>
  <si>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</si>
  <si>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</si>
  <si>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</si>
  <si>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</si>
  <si>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</si>
  <si>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</si>
  <si>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</si>
  <si>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</si>
  <si>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</si>
  <si>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</si>
  <si>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</si>
  <si>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</si>
  <si>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</si>
  <si>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</si>
  <si>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</si>
  <si>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</si>
  <si>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</si>
  <si>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</si>
  <si>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</si>
  <si>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</si>
  <si>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</si>
  <si>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</si>
  <si>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</si>
  <si>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</si>
  <si>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</si>
  <si>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</si>
  <si>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</si>
  <si>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</si>
  <si>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</si>
  <si>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</si>
  <si>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</si>
  <si>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</si>
  <si>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</si>
  <si>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</si>
  <si>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</si>
  <si>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</si>
  <si>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</si>
  <si>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</si>
  <si>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</si>
  <si>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</si>
  <si>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</si>
  <si>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</si>
  <si>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</si>
  <si>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</si>
  <si>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</si>
  <si>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</si>
  <si>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</si>
  <si>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</si>
  <si>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</si>
  <si>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</si>
  <si>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</si>
  <si>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</si>
  <si>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</si>
  <si>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</si>
  <si>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</si>
  <si>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</si>
  <si>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</si>
  <si>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</si>
  <si>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</si>
  <si>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</si>
  <si>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</si>
  <si>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</si>
  <si>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</si>
  <si>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</si>
  <si>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</si>
  <si>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</si>
  <si>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</si>
  <si>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</si>
  <si>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</si>
  <si>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</si>
  <si>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</si>
  <si>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</si>
  <si>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</si>
  <si>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</si>
  <si>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</si>
  <si>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</si>
  <si>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</si>
  <si>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</si>
  <si>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</si>
  <si>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</si>
  <si>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</si>
  <si>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</si>
  <si>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</si>
  <si>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</si>
  <si>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</si>
  <si>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</si>
  <si>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</si>
  <si>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</si>
  <si>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</si>
  <si>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</si>
  <si>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</si>
  <si>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</si>
  <si>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</si>
  <si>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</si>
  <si>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</si>
  <si>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</si>
  <si>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</si>
  <si>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</si>
  <si>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</si>
  <si>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</si>
  <si>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</si>
  <si>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</si>
  <si>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</si>
  <si>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</si>
  <si>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</si>
  <si>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</si>
  <si>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</si>
  <si>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</si>
  <si>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</si>
  <si>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</si>
  <si>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</si>
  <si>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</si>
  <si>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</si>
  <si>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</si>
  <si>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</si>
  <si>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</si>
  <si>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</si>
  <si>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</si>
  <si>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</si>
  <si>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</si>
  <si>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</si>
  <si>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</si>
  <si>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</si>
  <si>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</si>
  <si>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</si>
  <si>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</si>
  <si>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</si>
  <si>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</si>
  <si>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</si>
  <si>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</si>
  <si>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</si>
  <si>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</si>
  <si>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</si>
  <si>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</si>
  <si>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</si>
  <si>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</si>
  <si>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</si>
  <si>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</si>
  <si>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</si>
  <si>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</si>
  <si>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</si>
  <si>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</si>
  <si>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</si>
  <si>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</si>
  <si>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</si>
  <si>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</si>
  <si>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</si>
  <si>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</si>
  <si>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</si>
  <si>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</si>
  <si>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</si>
  <si>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</si>
  <si>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</si>
  <si>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</si>
  <si>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</si>
  <si>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</si>
  <si>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</si>
  <si>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</si>
  <si>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</si>
  <si>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</si>
  <si>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</si>
  <si>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</si>
  <si>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</si>
  <si>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</si>
  <si>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</si>
  <si>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</si>
  <si>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</si>
  <si>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</si>
  <si>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</si>
  <si>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</si>
  <si>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</si>
  <si>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</si>
  <si>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</si>
  <si>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</si>
  <si>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</si>
  <si>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</si>
  <si>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</si>
  <si>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</si>
  <si>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</si>
  <si>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</si>
  <si>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</si>
  <si>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</si>
  <si>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</si>
  <si>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</si>
  <si>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</si>
  <si>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</si>
  <si>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</si>
  <si>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</si>
  <si>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</si>
  <si>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</si>
  <si>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</si>
  <si>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</si>
  <si>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</si>
  <si>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</si>
  <si>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</si>
  <si>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</si>
  <si>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</si>
  <si>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</si>
  <si>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</si>
  <si>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</si>
  <si>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</si>
  <si>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</si>
  <si>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</si>
  <si>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</si>
  <si>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</si>
  <si>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</si>
  <si>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</si>
  <si>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</si>
  <si>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</si>
  <si>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</si>
  <si>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</si>
  <si>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</si>
  <si>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</si>
  <si>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</si>
  <si>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</si>
  <si>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</si>
  <si>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</si>
  <si>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</si>
  <si>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</si>
  <si>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</si>
  <si>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</si>
  <si>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</si>
  <si>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</si>
  <si>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</si>
  <si>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</si>
  <si>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</si>
  <si>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</si>
  <si>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</si>
  <si>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</si>
  <si>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</si>
  <si>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</si>
  <si>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</si>
  <si>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</si>
  <si>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</si>
  <si>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</si>
  <si>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</si>
  <si>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</si>
  <si>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</si>
  <si>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</si>
  <si>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</si>
  <si>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</si>
  <si>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</si>
  <si>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</si>
  <si>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</si>
  <si>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</si>
  <si>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</si>
  <si>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</si>
  <si>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</si>
  <si>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</si>
  <si>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</si>
  <si>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</si>
  <si>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</si>
  <si>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</si>
  <si>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</si>
  <si>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</si>
  <si>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</si>
  <si>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</si>
  <si>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</si>
  <si>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</si>
  <si>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</si>
  <si>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</si>
  <si>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</si>
  <si>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</si>
  <si>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</si>
  <si>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</si>
  <si>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</si>
  <si>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</si>
  <si>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</si>
  <si>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</si>
  <si>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</si>
  <si>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</si>
  <si>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</si>
  <si>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</si>
  <si>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</si>
  <si>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</si>
  <si>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</si>
  <si>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</si>
  <si>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</si>
  <si>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</si>
  <si>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</si>
  <si>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</si>
  <si>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</si>
  <si>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</si>
  <si>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</si>
  <si>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</si>
  <si>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</si>
  <si>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</si>
  <si>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</si>
  <si>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</si>
  <si>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</si>
  <si>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</si>
  <si>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</si>
  <si>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</si>
  <si>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</si>
  <si>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</si>
  <si>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</si>
  <si>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</si>
  <si>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</si>
  <si>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</si>
  <si>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</si>
  <si>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</si>
  <si>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</si>
  <si>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</si>
  <si>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</si>
  <si>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</si>
  <si>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</si>
  <si>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</si>
  <si>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</si>
  <si>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</si>
  <si>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</si>
  <si>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</si>
  <si>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</si>
  <si>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</si>
  <si>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</si>
  <si>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</si>
  <si>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</si>
  <si>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</si>
  <si>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</si>
  <si>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</si>
  <si>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</si>
  <si>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</si>
  <si>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</si>
  <si>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</si>
  <si>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</si>
  <si>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</si>
  <si>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</si>
  <si>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</si>
  <si>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</si>
  <si>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</si>
  <si>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</si>
  <si>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</si>
  <si>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</si>
  <si>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</si>
  <si>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</si>
  <si>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</si>
  <si>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</si>
  <si>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</si>
  <si>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</si>
  <si>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</si>
  <si>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</si>
  <si>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</si>
  <si>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</si>
  <si>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</si>
  <si>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</si>
  <si>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</si>
  <si>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</si>
  <si>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</si>
  <si>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</si>
  <si>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</si>
  <si>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</si>
  <si>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</si>
  <si>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</si>
  <si>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</si>
  <si>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</si>
  <si>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</si>
  <si>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</si>
  <si>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</si>
  <si>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</si>
  <si>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</si>
  <si>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</si>
  <si>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</si>
  <si>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</si>
  <si>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</si>
  <si>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</si>
  <si>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</si>
  <si>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</si>
  <si>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</si>
  <si>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</si>
  <si>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</si>
  <si>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</si>
  <si>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</si>
  <si>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</si>
  <si>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</si>
  <si>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</si>
  <si>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</si>
  <si>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</si>
  <si>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</si>
  <si>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</si>
  <si>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</si>
  <si>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</si>
  <si>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</si>
  <si>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</si>
  <si>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</si>
  <si>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</si>
  <si>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</si>
  <si>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</si>
  <si>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</si>
  <si>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</si>
  <si>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</si>
  <si>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</si>
  <si>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</si>
  <si>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</si>
  <si>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</si>
  <si>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</si>
  <si>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</si>
  <si>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</si>
  <si>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</si>
  <si>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</si>
  <si>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</si>
  <si>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</si>
  <si>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</si>
  <si>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</si>
  <si>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</si>
  <si>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</si>
  <si>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</si>
  <si>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</si>
  <si>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</si>
  <si>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</si>
  <si>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</si>
  <si>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</si>
  <si>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</si>
  <si>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</si>
  <si>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</si>
  <si>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</si>
  <si>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</si>
  <si>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</si>
  <si>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</si>
  <si>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</si>
  <si>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</si>
  <si>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</si>
  <si>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</si>
  <si>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</si>
  <si>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</si>
  <si>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</si>
  <si>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</si>
  <si>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</si>
  <si>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</si>
  <si>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</si>
  <si>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</si>
  <si>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</si>
  <si>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</si>
  <si>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</si>
  <si>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</si>
  <si>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</si>
  <si>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</si>
  <si>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</si>
  <si>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</si>
  <si>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</si>
  <si>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</si>
  <si>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</si>
  <si>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</si>
  <si>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</si>
  <si>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</si>
  <si>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</si>
  <si>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</si>
  <si>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</si>
  <si>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</si>
  <si>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</si>
  <si>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</si>
  <si>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</si>
  <si>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</si>
  <si>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</si>
  <si>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</si>
  <si>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</si>
  <si>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</si>
  <si>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</si>
  <si>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</si>
  <si>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</si>
  <si>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</si>
  <si>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</si>
  <si>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</si>
  <si>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</si>
  <si>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</si>
  <si>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</si>
  <si>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</si>
  <si>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</si>
  <si>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</si>
  <si>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</si>
  <si>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</si>
  <si>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</si>
  <si>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</si>
  <si>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</si>
  <si>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</si>
  <si>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</si>
  <si>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</si>
  <si>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</si>
  <si>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</si>
  <si>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</si>
  <si>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</si>
  <si>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</si>
  <si>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</si>
  <si>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</si>
  <si>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</si>
  <si>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</si>
  <si>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</si>
  <si>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</si>
  <si>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</si>
  <si>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</si>
  <si>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</si>
  <si>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</si>
  <si>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</si>
  <si>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</si>
  <si>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</si>
  <si>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</si>
  <si>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</si>
  <si>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</si>
  <si>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</si>
  <si>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</si>
  <si>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</si>
  <si>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</si>
  <si>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</si>
  <si>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</si>
  <si>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</si>
  <si>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</si>
  <si>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</si>
  <si>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</si>
  <si>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</si>
  <si>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</si>
  <si>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</si>
  <si>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</si>
  <si>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</si>
  <si>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</si>
  <si>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</si>
  <si>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</si>
  <si>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</si>
  <si>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</si>
  <si>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</si>
  <si>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</si>
  <si>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</si>
  <si>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</si>
  <si>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</si>
  <si>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</si>
  <si>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</si>
  <si>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</si>
  <si>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</si>
  <si>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</si>
  <si>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</si>
  <si>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</si>
  <si>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</si>
  <si>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</si>
  <si>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</si>
  <si>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</si>
  <si>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</si>
  <si>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</si>
  <si>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</si>
  <si>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</si>
  <si>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</si>
  <si>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</si>
  <si>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</si>
  <si>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</si>
  <si>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</si>
  <si>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</si>
  <si>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</si>
  <si>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</si>
  <si>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</si>
  <si>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</si>
  <si>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</si>
  <si>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</si>
  <si>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</si>
  <si>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</si>
  <si>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</si>
  <si>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</si>
  <si>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</si>
  <si>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</si>
  <si>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</si>
  <si>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</si>
  <si>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</si>
  <si>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</si>
  <si>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</si>
  <si>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</si>
  <si>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</si>
  <si>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</si>
  <si>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</si>
  <si>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</si>
  <si>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</si>
  <si>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</si>
  <si>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</si>
  <si>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</si>
  <si>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</si>
  <si>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</si>
  <si>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</si>
  <si>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</si>
  <si>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</si>
  <si>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</si>
  <si>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</si>
  <si>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</si>
  <si>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</si>
  <si>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</si>
  <si>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</si>
  <si>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</si>
  <si>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</si>
  <si>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</si>
  <si>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</si>
  <si>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</si>
  <si>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</si>
  <si>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</si>
  <si>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</si>
  <si>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</si>
  <si>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</si>
  <si>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</si>
  <si>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</si>
  <si>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</si>
  <si>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</si>
  <si>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</si>
  <si>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</si>
  <si>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</si>
  <si>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</si>
  <si>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</si>
  <si>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</si>
  <si>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</si>
  <si>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</si>
  <si>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</si>
  <si>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</si>
  <si>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</si>
  <si>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</si>
  <si>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</si>
  <si>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</si>
  <si>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</si>
  <si>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</si>
  <si>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</si>
  <si>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</si>
  <si>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</si>
  <si>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</si>
  <si>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</si>
  <si>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</si>
  <si>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</si>
  <si>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</si>
  <si>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</si>
  <si>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</si>
  <si>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</si>
  <si>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</si>
  <si>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</si>
  <si>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</si>
  <si>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</si>
  <si>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</si>
  <si>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</si>
  <si>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</si>
  <si>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</si>
  <si>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</si>
  <si>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</si>
  <si>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</si>
  <si>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</si>
  <si>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</si>
  <si>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</si>
  <si>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</si>
  <si>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</si>
  <si>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</si>
  <si>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</si>
  <si>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</si>
  <si>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</si>
  <si>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</si>
  <si>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</si>
  <si>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</si>
  <si>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</si>
  <si>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</si>
  <si>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</si>
  <si>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</si>
  <si>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</si>
  <si>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</si>
  <si>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</si>
  <si>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</si>
  <si>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</si>
  <si>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</si>
  <si>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</si>
  <si>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</si>
  <si>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</si>
  <si>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</si>
  <si>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</si>
  <si>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</si>
  <si>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</si>
  <si>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</si>
  <si>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</si>
  <si>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</si>
  <si>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</si>
  <si>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</si>
  <si>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</si>
  <si>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</si>
  <si>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</si>
  <si>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</si>
  <si>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</si>
  <si>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</si>
  <si>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</si>
  <si>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</si>
  <si>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</si>
  <si>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</si>
  <si>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</si>
  <si>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</si>
  <si>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</si>
  <si>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</si>
  <si>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</si>
  <si>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</si>
  <si>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</si>
  <si>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</si>
  <si>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</si>
  <si>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</si>
  <si>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</si>
  <si>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</si>
  <si>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</si>
  <si>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</si>
  <si>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</si>
  <si>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</si>
  <si>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</si>
  <si>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</si>
  <si>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</si>
  <si>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</si>
  <si>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</si>
  <si>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</si>
  <si>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</si>
  <si>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</si>
  <si>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</si>
  <si>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</si>
  <si>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</si>
  <si>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</si>
  <si>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</si>
  <si>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</si>
  <si>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</si>
  <si>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</si>
  <si>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</si>
  <si>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</si>
  <si>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</si>
  <si>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</si>
  <si>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</si>
  <si>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</si>
  <si>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</si>
  <si>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</si>
  <si>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</si>
  <si>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</si>
  <si>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</si>
  <si>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</si>
  <si>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</si>
  <si>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</si>
  <si>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</si>
  <si>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</si>
  <si>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</si>
  <si>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</si>
  <si>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</si>
  <si>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</si>
  <si>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</si>
  <si>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</si>
  <si>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</si>
  <si>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</si>
  <si>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</si>
  <si>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</si>
  <si>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</si>
  <si>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</si>
  <si>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</si>
  <si>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</si>
  <si>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</si>
  <si>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</si>
  <si>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</si>
  <si>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</si>
  <si>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</si>
  <si>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</si>
  <si>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</si>
  <si>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</si>
  <si>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</si>
  <si>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</si>
  <si>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</si>
  <si>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</si>
  <si>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</si>
  <si>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</si>
  <si>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</si>
  <si>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</si>
  <si>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</si>
  <si>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</si>
  <si>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</si>
  <si>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</si>
  <si>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</si>
  <si>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</si>
  <si>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</si>
  <si>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</si>
  <si>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</si>
  <si>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</si>
  <si>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</si>
  <si>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</si>
  <si>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</si>
  <si>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</si>
  <si>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</si>
  <si>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</si>
  <si>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</si>
  <si>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</si>
  <si>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</si>
  <si>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</si>
  <si>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</si>
  <si>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</si>
  <si>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</si>
  <si>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</si>
  <si>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</si>
  <si>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</si>
  <si>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</si>
  <si>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</si>
  <si>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</si>
  <si>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</si>
  <si>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</si>
  <si>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</si>
  <si>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</si>
  <si>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</si>
  <si>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</si>
  <si>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</si>
  <si>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</si>
  <si>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</si>
  <si>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</si>
  <si>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</si>
  <si>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</si>
  <si>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</si>
  <si>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</si>
  <si>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</si>
  <si>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</si>
  <si>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</si>
  <si>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</si>
  <si>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</si>
  <si>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</si>
  <si>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</si>
  <si>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</si>
  <si>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</si>
  <si>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</si>
  <si>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</si>
  <si>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</si>
  <si>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</si>
  <si>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</si>
  <si>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</si>
  <si>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</si>
  <si>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</si>
  <si>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</si>
  <si>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</si>
  <si>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</si>
  <si>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</si>
  <si>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</si>
  <si>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</si>
  <si>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</si>
  <si>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</si>
  <si>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</si>
  <si>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</si>
  <si>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</si>
  <si>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</si>
  <si>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</si>
  <si>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</si>
  <si>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</si>
  <si>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</si>
  <si>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</si>
  <si>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</si>
  <si>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</si>
  <si>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</si>
  <si>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</si>
  <si>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</si>
  <si>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</si>
  <si>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</si>
  <si>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</si>
  <si>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</si>
  <si>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</si>
  <si>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</si>
  <si>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</si>
  <si>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</si>
  <si>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</si>
  <si>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</si>
  <si>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</si>
  <si>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</si>
  <si>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</si>
  <si>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</si>
  <si>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</si>
  <si>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</si>
  <si>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</si>
  <si>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</si>
  <si>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</si>
  <si>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</si>
  <si>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</si>
  <si>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</si>
  <si>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</si>
  <si>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</si>
  <si>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</si>
  <si>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</si>
  <si>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</si>
  <si>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</si>
  <si>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</si>
  <si>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</si>
  <si>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</si>
  <si>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</si>
  <si>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</si>
  <si>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</si>
  <si>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</si>
  <si>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</si>
  <si>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</si>
  <si>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</si>
  <si>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</si>
  <si>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</si>
  <si>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</si>
  <si>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</si>
  <si>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</si>
  <si>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</si>
  <si>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</si>
  <si>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</si>
  <si>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</si>
  <si>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</si>
  <si>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</si>
  <si>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</si>
  <si>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</si>
  <si>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</si>
  <si>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</si>
  <si>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</si>
  <si>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</si>
  <si>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</si>
  <si>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</si>
  <si>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</si>
  <si>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</si>
  <si>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</si>
  <si>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</si>
  <si>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</si>
  <si>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</si>
  <si>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</si>
  <si>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</si>
  <si>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</si>
  <si>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</si>
  <si>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</si>
  <si>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</si>
  <si>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</si>
  <si>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</si>
  <si>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</si>
  <si>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</si>
  <si>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</si>
  <si>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</si>
  <si>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</si>
  <si>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</si>
  <si>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</si>
  <si>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</si>
  <si>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</si>
  <si>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</si>
  <si>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</si>
  <si>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</si>
  <si>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</si>
  <si>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</si>
  <si>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</si>
  <si>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</si>
  <si>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</si>
  <si>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</si>
  <si>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</si>
  <si>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</si>
  <si>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</si>
  <si>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</si>
  <si>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</si>
  <si>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</si>
  <si>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</si>
  <si>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</si>
  <si>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</si>
  <si>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</si>
  <si>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</si>
  <si>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</si>
  <si>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</si>
  <si>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</si>
  <si>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</si>
  <si>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</si>
  <si>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</si>
  <si>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</si>
  <si>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</si>
  <si>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</si>
  <si>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</si>
  <si>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</si>
  <si>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</si>
  <si>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</si>
  <si>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</si>
  <si>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</si>
  <si>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</si>
  <si>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</si>
  <si>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</si>
  <si>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</si>
  <si>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</si>
  <si>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</si>
  <si>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</si>
  <si>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</si>
  <si>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</si>
  <si>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</si>
  <si>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</si>
  <si>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</si>
  <si>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</si>
  <si>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</si>
  <si>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</si>
  <si>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</si>
  <si>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</si>
  <si>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</si>
  <si>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</si>
  <si>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</si>
  <si>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</si>
  <si>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</si>
  <si>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</si>
  <si>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</si>
  <si>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</si>
  <si>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</si>
  <si>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</si>
  <si>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</si>
  <si>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</si>
  <si>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</si>
  <si>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</si>
  <si>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</si>
  <si>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</si>
  <si>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</si>
  <si>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</si>
  <si>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</si>
  <si>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</si>
  <si>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</si>
  <si>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</si>
  <si>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</si>
  <si>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</si>
  <si>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</si>
  <si>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</si>
  <si>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</si>
  <si>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</si>
  <si>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</si>
  <si>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</si>
  <si>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</si>
  <si>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</si>
  <si>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</si>
  <si>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</si>
  <si>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</si>
  <si>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</si>
  <si>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</si>
  <si>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</si>
  <si>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</si>
  <si>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</si>
  <si>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</si>
  <si>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</si>
  <si>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</si>
  <si>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</si>
  <si>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</si>
  <si>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</si>
  <si>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</si>
  <si>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</si>
  <si>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</si>
  <si>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</si>
  <si>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</si>
  <si>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</si>
  <si>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</si>
  <si>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</si>
  <si>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</si>
  <si>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</si>
  <si>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</si>
  <si>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</si>
  <si>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</si>
  <si>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</si>
  <si>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</si>
  <si>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</si>
  <si>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</si>
  <si>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</si>
  <si>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</si>
  <si>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</si>
  <si>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</si>
  <si>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</si>
  <si>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</si>
  <si>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</si>
  <si>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</si>
  <si>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</si>
  <si>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</si>
  <si>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</si>
  <si>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</si>
  <si>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</si>
  <si>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</si>
  <si>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</si>
  <si>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</si>
  <si>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</si>
  <si>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</si>
  <si>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</si>
  <si>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</si>
  <si>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</si>
  <si>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</si>
  <si>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</si>
  <si>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</si>
  <si>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</si>
  <si>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</si>
  <si>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</si>
  <si>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</si>
  <si>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</si>
  <si>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</si>
  <si>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</si>
  <si>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</si>
  <si>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</si>
  <si>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</si>
  <si>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</si>
  <si>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</si>
  <si>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</si>
  <si>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</si>
  <si>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</si>
  <si>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</si>
  <si>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</si>
  <si>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</si>
  <si>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</si>
  <si>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</si>
  <si>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</si>
  <si>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</si>
  <si>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</si>
  <si>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</si>
  <si>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</si>
  <si>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</si>
  <si>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</si>
  <si>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</si>
  <si>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</si>
  <si>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</si>
  <si>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</si>
  <si>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</si>
  <si>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</si>
  <si>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</si>
  <si>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</si>
  <si>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</si>
  <si>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</si>
  <si>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</si>
  <si>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</si>
  <si>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</si>
  <si>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</si>
  <si>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</si>
  <si>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</si>
  <si>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</si>
  <si>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</si>
  <si>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</si>
  <si>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</si>
  <si>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</si>
  <si>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</si>
  <si>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</si>
  <si>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</si>
  <si>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</si>
  <si>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</si>
  <si>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</si>
  <si>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</si>
  <si>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</si>
  <si>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</si>
  <si>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</si>
  <si>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</si>
  <si>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</si>
  <si>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</si>
  <si>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</si>
  <si>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</si>
  <si>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</si>
  <si>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</si>
  <si>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</si>
  <si>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</si>
  <si>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</si>
  <si>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</si>
  <si>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</si>
  <si>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</si>
  <si>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</si>
  <si>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</si>
  <si>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</si>
  <si>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</si>
  <si>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</si>
  <si>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</si>
  <si>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</si>
  <si>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</si>
  <si>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</si>
  <si>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</si>
  <si>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</si>
  <si>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</si>
  <si>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</si>
  <si>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</si>
  <si>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</si>
  <si>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</si>
  <si>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</si>
  <si>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</si>
  <si>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</si>
  <si>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</si>
  <si>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</si>
  <si>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</si>
  <si>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</si>
  <si>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</si>
  <si>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</si>
  <si>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</si>
  <si>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</si>
  <si>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</si>
  <si>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</si>
  <si>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</si>
  <si>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</si>
  <si>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</si>
  <si>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</si>
  <si>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</si>
  <si>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</si>
  <si>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</si>
  <si>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</si>
  <si>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</si>
  <si>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</si>
  <si>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</si>
  <si>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</si>
  <si>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</si>
  <si>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</si>
  <si>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</si>
  <si>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</si>
  <si>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</si>
  <si>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</si>
  <si>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</si>
  <si>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</si>
  <si>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</si>
  <si>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</si>
  <si>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</si>
  <si>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</si>
  <si>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</si>
  <si>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</si>
  <si>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</si>
  <si>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</si>
  <si>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</si>
  <si>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</si>
  <si>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</si>
  <si>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</si>
  <si>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</si>
  <si>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</si>
  <si>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</si>
  <si>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</si>
  <si>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</si>
  <si>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</si>
  <si>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</si>
  <si>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</si>
  <si>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</si>
  <si>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</si>
  <si>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</si>
  <si>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</si>
  <si>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</si>
  <si>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</si>
  <si>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</si>
  <si>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</si>
  <si>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</si>
  <si>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</si>
  <si>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</si>
  <si>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</si>
  <si>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</si>
  <si>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</si>
  <si>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</si>
  <si>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</si>
  <si>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</si>
  <si>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</si>
  <si>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</si>
  <si>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</si>
  <si>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</si>
  <si>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</si>
  <si>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</si>
  <si>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</si>
  <si>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</si>
  <si>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</si>
  <si>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</si>
  <si>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</si>
  <si>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</si>
  <si>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</si>
  <si>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</si>
  <si>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</si>
  <si>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</si>
  <si>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</si>
  <si>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</si>
  <si>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</si>
  <si>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</si>
  <si>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</si>
  <si>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</si>
  <si>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</si>
  <si>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</si>
  <si>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</si>
  <si>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</si>
  <si>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</si>
  <si>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</si>
  <si>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</si>
  <si>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</si>
  <si>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</si>
  <si>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</si>
  <si>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</si>
  <si>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</si>
  <si>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</si>
  <si>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</si>
  <si>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</si>
  <si>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</si>
  <si>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</si>
  <si>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</si>
  <si>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</si>
  <si>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</si>
  <si>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</si>
  <si>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</si>
  <si>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</si>
  <si>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</si>
  <si>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</si>
  <si>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</si>
  <si>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</si>
  <si>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</si>
  <si>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</si>
  <si>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</si>
  <si>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</si>
  <si>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</si>
  <si>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</si>
  <si>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</si>
  <si>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</si>
  <si>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</si>
  <si>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</si>
  <si>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</si>
  <si>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</si>
  <si>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</si>
  <si>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</si>
  <si>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</si>
  <si>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</si>
  <si>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</si>
  <si>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</si>
  <si>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</si>
  <si>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</si>
  <si>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</si>
  <si>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</si>
  <si>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</si>
  <si>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</si>
  <si>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</si>
  <si>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</si>
  <si>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</si>
  <si>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</si>
  <si>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</si>
  <si>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</si>
  <si>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</si>
  <si>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</si>
  <si>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</si>
  <si>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</si>
  <si>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</si>
  <si>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</si>
  <si>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</si>
  <si>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</si>
  <si>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</si>
  <si>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</si>
  <si>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</si>
  <si>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</si>
  <si>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</si>
  <si>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</si>
  <si>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</si>
  <si>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</si>
  <si>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</si>
  <si>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</si>
  <si>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</si>
  <si>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</si>
  <si>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</si>
  <si>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</si>
  <si>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</si>
  <si>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</si>
  <si>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</si>
  <si>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</si>
  <si>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</si>
  <si>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</si>
  <si>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</si>
  <si>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</si>
  <si>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</si>
  <si>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</si>
  <si>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</si>
  <si>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</si>
  <si>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</si>
  <si>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</si>
  <si>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</si>
  <si>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</si>
  <si>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</si>
  <si>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</si>
  <si>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</si>
  <si>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</si>
  <si>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</si>
  <si>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</si>
  <si>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</si>
  <si>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</si>
  <si>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</si>
  <si>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</si>
  <si>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</si>
  <si>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</si>
  <si>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</si>
  <si>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</si>
  <si>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</si>
  <si>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</si>
  <si>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</si>
  <si>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</si>
  <si>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</si>
  <si>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</si>
  <si>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</si>
  <si>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</si>
  <si>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</si>
  <si>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</si>
  <si>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</si>
  <si>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</si>
  <si>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</si>
  <si>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</si>
  <si>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</si>
  <si>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</si>
  <si>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</si>
  <si>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</si>
  <si>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</si>
  <si>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</si>
  <si>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</si>
  <si>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</si>
  <si>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</si>
  <si>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</si>
  <si>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</si>
  <si>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</si>
  <si>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</si>
  <si>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</si>
  <si>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</si>
  <si>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</si>
  <si>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</si>
  <si>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</si>
  <si>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</si>
  <si>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</si>
  <si>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</si>
  <si>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</si>
  <si>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</si>
  <si>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</si>
  <si>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</si>
  <si>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</si>
  <si>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</si>
  <si>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</si>
  <si>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</si>
  <si>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</si>
  <si>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</si>
  <si>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</si>
  <si>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</si>
  <si>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</si>
  <si>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</si>
  <si>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</si>
  <si>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</si>
  <si>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</si>
  <si>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</si>
  <si>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</si>
  <si>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</si>
  <si>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</si>
  <si>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</si>
  <si>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</si>
  <si>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</si>
  <si>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</si>
  <si>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</si>
  <si>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</si>
  <si>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</si>
  <si>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</si>
  <si>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</si>
  <si>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</si>
  <si>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</si>
  <si>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</si>
  <si>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</si>
  <si>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</si>
  <si>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</si>
  <si>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</si>
  <si>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</si>
  <si>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</si>
  <si>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</si>
  <si>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</si>
  <si>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</si>
  <si>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</si>
  <si>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</si>
  <si>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</si>
  <si>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</si>
  <si>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</si>
  <si>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</si>
  <si>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</si>
  <si>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</si>
  <si>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</si>
  <si>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</si>
  <si>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</si>
  <si>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</si>
  <si>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</si>
  <si>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</si>
  <si>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</si>
  <si>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</si>
  <si>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</si>
  <si>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</si>
  <si>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</si>
  <si>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</si>
  <si>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</si>
  <si>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</si>
  <si>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</si>
  <si>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</si>
  <si>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</si>
  <si>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</si>
  <si>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</si>
  <si>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</si>
  <si>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</si>
  <si>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</si>
  <si>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</si>
  <si>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</si>
  <si>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</si>
  <si>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</si>
  <si>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</si>
  <si>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</si>
  <si>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</si>
  <si>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</si>
  <si>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</si>
  <si>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</si>
  <si>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</si>
  <si>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</si>
  <si>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</si>
  <si>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</si>
  <si>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</si>
  <si>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</si>
  <si>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</si>
  <si>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</si>
  <si>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</si>
  <si>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</si>
  <si>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</si>
  <si>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</si>
  <si>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</si>
  <si>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</si>
  <si>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</si>
  <si>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</si>
  <si>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</si>
  <si>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</si>
  <si>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</si>
  <si>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</si>
  <si>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</si>
  <si>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</si>
  <si>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</si>
  <si>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</si>
  <si>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</si>
  <si>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</si>
  <si>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</si>
  <si>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</si>
  <si>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</si>
  <si>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</si>
  <si>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</si>
  <si>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</si>
  <si>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</si>
  <si>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</si>
  <si>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</si>
  <si>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</si>
  <si>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</si>
  <si>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</si>
  <si>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</si>
  <si>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</si>
  <si>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</si>
  <si>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</si>
  <si>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</si>
  <si>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</si>
  <si>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</si>
  <si>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</si>
  <si>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</si>
  <si>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</si>
  <si>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</si>
  <si>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</si>
  <si>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</si>
  <si>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</si>
  <si>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</si>
  <si>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</si>
  <si>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</si>
  <si>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</si>
  <si>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</si>
  <si>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</si>
  <si>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</si>
  <si>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</si>
  <si>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</si>
  <si>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</si>
  <si>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</si>
  <si>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</si>
  <si>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</si>
  <si>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</si>
  <si>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</si>
  <si>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</si>
  <si>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</si>
  <si>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</si>
  <si>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</si>
  <si>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</si>
  <si>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</si>
  <si>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</si>
  <si>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</si>
  <si>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</si>
  <si>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</si>
  <si>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</si>
  <si>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</si>
  <si>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</si>
  <si>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</si>
  <si>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</si>
  <si>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</si>
  <si>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</si>
  <si>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</si>
  <si>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</si>
  <si>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</si>
  <si>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</si>
  <si>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</si>
  <si>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</si>
  <si>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</si>
  <si>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</si>
  <si>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</si>
  <si>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</si>
  <si>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</si>
  <si>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</si>
  <si>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</si>
  <si>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</si>
  <si>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</si>
  <si>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</si>
  <si>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</si>
  <si>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</si>
  <si>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</si>
  <si>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</si>
  <si>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</si>
  <si>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</si>
  <si>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</si>
  <si>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</si>
  <si>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</si>
  <si>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</si>
  <si>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</si>
  <si>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</si>
  <si>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</si>
  <si>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</si>
  <si>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</si>
  <si>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</si>
  <si>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</si>
  <si>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</si>
  <si>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</si>
  <si>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</si>
  <si>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</si>
  <si>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</si>
  <si>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</si>
  <si>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</si>
  <si>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</si>
  <si>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</si>
  <si>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</si>
  <si>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</si>
  <si>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</si>
  <si>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</si>
  <si>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</si>
  <si>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</si>
  <si>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</si>
  <si>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</si>
  <si>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</si>
  <si>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</si>
  <si>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</si>
  <si>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</si>
  <si>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</si>
  <si>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</si>
  <si>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</si>
  <si>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</si>
  <si>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</si>
  <si>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</si>
  <si>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</si>
  <si>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</si>
  <si>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</si>
  <si>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</si>
  <si>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</si>
  <si>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</si>
  <si>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</si>
  <si>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</si>
  <si>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</si>
  <si>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</si>
  <si>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</si>
  <si>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</si>
  <si>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</si>
  <si>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</si>
  <si>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</si>
  <si>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</si>
  <si>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</si>
  <si>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</si>
  <si>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</si>
  <si>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</si>
  <si>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</si>
  <si>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</si>
  <si>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</si>
  <si>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</si>
  <si>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</si>
  <si>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</si>
  <si>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</si>
  <si>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</si>
  <si>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</si>
  <si>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</si>
  <si>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</si>
  <si>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</si>
  <si>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</si>
  <si>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</si>
  <si>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</si>
  <si>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</si>
  <si>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</si>
  <si>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</si>
  <si>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</si>
  <si>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</si>
  <si>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</si>
  <si>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</si>
  <si>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</si>
  <si>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</si>
  <si>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</si>
  <si>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</si>
  <si>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</si>
  <si>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</si>
  <si>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</si>
  <si>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</si>
  <si>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</si>
  <si>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</si>
  <si>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</si>
  <si>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</si>
  <si>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</si>
  <si>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</si>
  <si>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</si>
  <si>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</si>
  <si>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</si>
  <si>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</si>
  <si>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</si>
  <si>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</si>
  <si>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</si>
  <si>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</si>
  <si>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</si>
  <si>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</si>
  <si>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</si>
  <si>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</si>
  <si>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</si>
  <si>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</si>
  <si>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</si>
  <si>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</si>
  <si>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</si>
  <si>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</si>
  <si>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</si>
  <si>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</si>
  <si>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</si>
  <si>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</si>
  <si>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</si>
  <si>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</si>
  <si>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</si>
  <si>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</si>
  <si>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</si>
  <si>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</si>
  <si>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</si>
  <si>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</si>
  <si>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</si>
  <si>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</si>
  <si>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</si>
  <si>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</si>
  <si>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</si>
  <si>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</si>
  <si>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</si>
  <si>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</si>
  <si>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</si>
  <si>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</si>
  <si>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</si>
  <si>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</si>
  <si>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</si>
  <si>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</si>
  <si>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</si>
  <si>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</si>
  <si>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</si>
  <si>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</si>
  <si>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</si>
  <si>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</si>
  <si>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</si>
  <si>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</si>
  <si>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</si>
  <si>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</si>
  <si>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</si>
  <si>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</si>
  <si>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</si>
  <si>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</si>
  <si>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</si>
  <si>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</si>
  <si>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</si>
  <si>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</si>
  <si>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</si>
  <si>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</si>
  <si>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</si>
  <si>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</si>
  <si>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</si>
  <si>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</si>
  <si>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</si>
  <si>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</si>
  <si>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</si>
  <si>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</si>
  <si>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</si>
  <si>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</si>
  <si>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</si>
  <si>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</si>
  <si>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</si>
  <si>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</si>
  <si>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</si>
  <si>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</si>
  <si>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</si>
  <si>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</si>
  <si>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</si>
  <si>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</si>
  <si>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</si>
  <si>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</si>
  <si>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</si>
  <si>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</si>
  <si>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</si>
  <si>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</si>
  <si>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</si>
  <si>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</si>
  <si>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</si>
  <si>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</si>
  <si>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</si>
  <si>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</si>
  <si>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</si>
  <si>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</si>
  <si>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</si>
  <si>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</si>
  <si>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</si>
  <si>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</si>
  <si>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</si>
  <si>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</si>
  <si>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</si>
  <si>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</si>
  <si>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</si>
  <si>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</si>
  <si>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</si>
  <si>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</si>
  <si>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</si>
  <si>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</si>
  <si>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</si>
  <si>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</si>
  <si>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</si>
  <si>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</si>
  <si>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</si>
  <si>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</si>
  <si>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</si>
  <si>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</si>
  <si>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</si>
  <si>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</si>
  <si>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</si>
  <si>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</si>
  <si>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</si>
  <si>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</si>
  <si>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</si>
  <si>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</si>
  <si>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</si>
  <si>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</si>
  <si>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</si>
  <si>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</si>
  <si>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</si>
  <si>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</si>
  <si>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</si>
  <si>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</si>
  <si>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</si>
  <si>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</si>
  <si>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</si>
  <si>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</si>
  <si>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</si>
  <si>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</si>
  <si>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</si>
  <si>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</si>
  <si>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</si>
  <si>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</si>
  <si>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</si>
  <si>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</si>
  <si>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</si>
  <si>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</si>
  <si>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</si>
  <si>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</si>
  <si>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</si>
  <si>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</si>
  <si>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</si>
  <si>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</si>
  <si>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</si>
  <si>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</si>
  <si>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</si>
  <si>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</si>
  <si>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</si>
  <si>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</si>
  <si>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</si>
  <si>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</si>
  <si>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</si>
  <si>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</si>
  <si>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</si>
  <si>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</si>
  <si>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</si>
  <si>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</si>
  <si>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</si>
  <si>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</si>
  <si>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</si>
  <si>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</si>
  <si>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</si>
  <si>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</si>
  <si>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</si>
  <si>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</si>
  <si>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</si>
  <si>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</si>
  <si>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</si>
  <si>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</si>
  <si>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</si>
  <si>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</si>
  <si>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</si>
  <si>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</si>
  <si>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</si>
  <si>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</si>
  <si>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</si>
  <si>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</si>
  <si>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</si>
  <si>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</si>
  <si>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</si>
  <si>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</si>
  <si>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</si>
  <si>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</si>
  <si>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</si>
  <si>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</si>
  <si>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</si>
  <si>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</si>
  <si>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</si>
  <si>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</si>
  <si>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</si>
  <si>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</si>
  <si>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</si>
  <si>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</si>
  <si>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</si>
  <si>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</si>
  <si>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</si>
  <si>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</si>
  <si>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</si>
  <si>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</si>
  <si>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</si>
  <si>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</si>
  <si>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</si>
  <si>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</si>
  <si>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</si>
  <si>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</si>
  <si>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</si>
  <si>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</si>
  <si>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</si>
  <si>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</si>
  <si>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</si>
  <si>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</si>
  <si>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</si>
  <si>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</si>
  <si>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</si>
  <si>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</si>
  <si>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</si>
  <si>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</si>
  <si>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</si>
  <si>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</si>
  <si>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</si>
  <si>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</si>
  <si>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</si>
  <si>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</si>
  <si>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</si>
  <si>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</si>
  <si>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</si>
  <si>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</si>
  <si>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</si>
  <si>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</si>
  <si>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</si>
  <si>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</si>
  <si>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</si>
  <si>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</si>
  <si>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</si>
  <si>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</si>
  <si>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</si>
  <si>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</si>
  <si>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</si>
  <si>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</si>
  <si>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</si>
  <si>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</si>
  <si>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</si>
  <si>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</si>
  <si>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</si>
  <si>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</si>
  <si>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</si>
  <si>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</si>
  <si>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</si>
  <si>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</si>
  <si>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</si>
  <si>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</si>
  <si>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</si>
  <si>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</si>
  <si>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</si>
  <si>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</si>
  <si>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</si>
  <si>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</si>
  <si>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</si>
  <si>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</si>
  <si>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</si>
  <si>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</si>
  <si>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</si>
  <si>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</si>
  <si>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</si>
  <si>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</si>
  <si>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</si>
  <si>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</si>
  <si>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</si>
  <si>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</si>
  <si>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</si>
  <si>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</si>
  <si>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</si>
  <si>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</si>
  <si>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</si>
  <si>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</si>
  <si>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</si>
  <si>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</si>
  <si>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</si>
  <si>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</si>
  <si>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</si>
  <si>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</si>
  <si>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</si>
  <si>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</si>
  <si>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</si>
  <si>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</si>
  <si>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</si>
  <si>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</si>
  <si>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</si>
  <si>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</si>
  <si>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</si>
  <si>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</si>
  <si>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</si>
  <si>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</si>
  <si>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</si>
  <si>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</si>
  <si>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</si>
  <si>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</si>
  <si>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</si>
  <si>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</si>
  <si>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</si>
  <si>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</si>
  <si>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</si>
  <si>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</si>
  <si>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</si>
  <si>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</si>
  <si>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</si>
  <si>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</si>
  <si>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</si>
  <si>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</si>
  <si>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</si>
  <si>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</si>
  <si>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</si>
  <si>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</si>
  <si>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</si>
  <si>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</si>
  <si>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</si>
  <si>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</si>
  <si>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</si>
  <si>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</si>
  <si>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</si>
  <si>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</si>
  <si>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</si>
  <si>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</si>
  <si>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</si>
  <si>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</si>
  <si>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</si>
  <si>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</si>
  <si>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</si>
  <si>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</si>
  <si>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</si>
  <si>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</si>
  <si>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</si>
  <si>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</si>
  <si>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</si>
  <si>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</si>
  <si>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</si>
  <si>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</si>
  <si>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</si>
  <si>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</si>
  <si>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</si>
  <si>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</si>
  <si>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</si>
  <si>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</si>
  <si>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</si>
  <si>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</si>
  <si>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</si>
  <si>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</si>
  <si>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</si>
  <si>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</si>
  <si>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</si>
  <si>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</si>
  <si>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</si>
  <si>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</si>
  <si>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</si>
  <si>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</si>
  <si>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</si>
  <si>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</si>
  <si>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</si>
  <si>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</si>
  <si>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</si>
  <si>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</si>
  <si>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</si>
  <si>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</si>
  <si>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</si>
  <si>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</si>
  <si>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</si>
  <si>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</si>
  <si>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</si>
  <si>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</si>
  <si>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</si>
  <si>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</si>
  <si>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</si>
  <si>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</si>
  <si>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</si>
  <si>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</si>
  <si>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</si>
  <si>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</si>
  <si>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</si>
  <si>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</si>
  <si>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</si>
  <si>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</si>
  <si>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</si>
  <si>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</si>
  <si>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</si>
  <si>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</si>
  <si>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</si>
  <si>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</si>
  <si>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</si>
  <si>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</si>
  <si>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</si>
  <si>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</si>
  <si>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</si>
  <si>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</si>
  <si>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</si>
  <si>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</si>
  <si>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</si>
  <si>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</si>
  <si>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</si>
  <si>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</si>
  <si>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</si>
  <si>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</si>
  <si>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</si>
  <si>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</si>
  <si>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</si>
  <si>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</si>
  <si>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</si>
  <si>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</si>
  <si>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</si>
  <si>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</si>
  <si>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</si>
  <si>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</si>
  <si>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</si>
  <si>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</si>
  <si>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</si>
  <si>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</si>
  <si>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</si>
  <si>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</si>
  <si>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</si>
  <si>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</si>
  <si>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</si>
  <si>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</si>
  <si>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</si>
  <si>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</si>
  <si>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</si>
  <si>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</si>
  <si>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</si>
  <si>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</si>
  <si>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</si>
  <si>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</si>
  <si>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</si>
  <si>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</si>
  <si>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</si>
  <si>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</si>
  <si>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</si>
  <si>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</si>
  <si>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</si>
  <si>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</si>
  <si>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</si>
  <si>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</si>
  <si>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</si>
  <si>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</si>
  <si>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</si>
  <si>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</si>
  <si>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</si>
  <si>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</si>
  <si>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</si>
  <si>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</si>
  <si>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</si>
  <si>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</si>
  <si>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</si>
  <si>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</si>
  <si>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</si>
  <si>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</si>
  <si>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</si>
  <si>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</si>
  <si>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</si>
  <si>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</si>
  <si>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</si>
  <si>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</si>
  <si>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</si>
  <si>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</si>
  <si>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</si>
  <si>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</si>
  <si>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</si>
  <si>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</si>
  <si>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</si>
  <si>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</si>
  <si>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</si>
  <si>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</si>
  <si>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</si>
  <si>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</si>
  <si>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</si>
  <si>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</si>
  <si>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</si>
  <si>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</si>
  <si>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</si>
  <si>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</si>
  <si>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</si>
  <si>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</si>
  <si>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</si>
  <si>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</si>
  <si>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</si>
  <si>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</si>
  <si>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</si>
  <si>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</si>
  <si>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</si>
  <si>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</si>
  <si>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</si>
  <si>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</si>
  <si>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</si>
  <si>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</si>
  <si>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</si>
  <si>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</si>
  <si>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</si>
  <si>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</si>
  <si>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</si>
  <si>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</si>
  <si>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</si>
  <si>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</si>
  <si>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</si>
  <si>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</si>
  <si>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</si>
  <si>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</si>
  <si>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</si>
  <si>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</si>
  <si>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</si>
  <si>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</si>
  <si>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</si>
  <si>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</si>
  <si>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</si>
  <si>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</si>
  <si>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</si>
  <si>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</si>
  <si>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</si>
  <si>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</si>
  <si>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</si>
  <si>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</si>
  <si>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</si>
  <si>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</si>
  <si>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</si>
  <si>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</si>
  <si>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</si>
  <si>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</si>
  <si>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</si>
  <si>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</si>
  <si>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</si>
  <si>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</si>
  <si>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</si>
  <si>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</si>
  <si>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</si>
  <si>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</si>
  <si>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</si>
  <si>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</si>
  <si>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</si>
  <si>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</si>
  <si>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</si>
  <si>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</si>
  <si>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</si>
  <si>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</si>
  <si>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</si>
  <si>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</si>
  <si>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</si>
  <si>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</si>
  <si>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</si>
  <si>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</si>
  <si>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</si>
  <si>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</si>
  <si>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</si>
  <si>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</si>
  <si>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</si>
  <si>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</si>
  <si>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</si>
  <si>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</si>
  <si>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</si>
  <si>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</si>
  <si>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</si>
  <si>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</si>
  <si>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</si>
  <si>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</si>
  <si>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</si>
  <si>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</si>
  <si>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</si>
  <si>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</si>
  <si>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</si>
  <si>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</si>
  <si>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</si>
  <si>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</si>
  <si>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</si>
  <si>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</si>
  <si>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</si>
  <si>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</si>
  <si>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</si>
  <si>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</si>
  <si>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</si>
  <si>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</si>
  <si>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</si>
  <si>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</si>
  <si>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</si>
  <si>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</si>
  <si>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</si>
  <si>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</si>
  <si>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</si>
  <si>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</si>
  <si>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</si>
  <si>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</si>
  <si>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</si>
  <si>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</si>
  <si>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</si>
  <si>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</si>
  <si>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</si>
  <si>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</si>
  <si>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</si>
  <si>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</si>
  <si>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</si>
  <si>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</si>
  <si>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</si>
  <si>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</si>
  <si>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</si>
  <si>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</si>
  <si>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</si>
  <si>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</si>
  <si>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</si>
  <si>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</si>
  <si>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</si>
  <si>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</si>
  <si>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</si>
  <si>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</si>
  <si>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</si>
  <si>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</si>
  <si>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</si>
  <si>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</si>
  <si>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</si>
  <si>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</si>
  <si>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</si>
  <si>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</si>
  <si>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</si>
  <si>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</si>
  <si>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</si>
  <si>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</si>
  <si>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</si>
  <si>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</si>
  <si>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</si>
  <si>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</si>
  <si>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</si>
  <si>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</si>
  <si>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</si>
  <si>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</si>
  <si>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</si>
  <si>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</si>
  <si>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</si>
  <si>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</si>
  <si>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</si>
  <si>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</si>
  <si>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</si>
  <si>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</si>
  <si>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</si>
  <si>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</si>
  <si>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</si>
  <si>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</si>
  <si>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</si>
  <si>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</si>
  <si>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</si>
  <si>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</si>
  <si>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</si>
  <si>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</si>
  <si>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</si>
  <si>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</si>
  <si>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</si>
  <si>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</si>
  <si>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</si>
  <si>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</si>
  <si>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</si>
  <si>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</si>
  <si>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</si>
  <si>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</si>
  <si>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</si>
  <si>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</si>
  <si>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</si>
  <si>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</si>
  <si>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</si>
  <si>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</si>
  <si>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</si>
  <si>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</si>
  <si>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</si>
  <si>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</si>
  <si>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</si>
  <si>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</si>
  <si>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</si>
  <si>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</si>
  <si>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</si>
  <si>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</si>
  <si>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</si>
  <si>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</si>
  <si>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</si>
  <si>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</si>
  <si>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</si>
  <si>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</si>
  <si>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</si>
  <si>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</si>
  <si>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</si>
  <si>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</si>
  <si>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</si>
  <si>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</si>
  <si>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</si>
  <si>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</si>
  <si>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</si>
  <si>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</si>
  <si>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</si>
  <si>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</si>
  <si>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</si>
  <si>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</si>
  <si>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</si>
  <si>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</si>
  <si>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</si>
  <si>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</si>
  <si>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</si>
  <si>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</si>
  <si>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</si>
  <si>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</si>
  <si>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</si>
  <si>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</si>
  <si>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</si>
  <si>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</si>
  <si>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</si>
  <si>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</si>
  <si>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</si>
  <si>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</si>
  <si>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</si>
  <si>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</si>
  <si>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</si>
  <si>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</si>
  <si>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</si>
  <si>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</si>
  <si>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</si>
  <si>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</si>
  <si>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</si>
  <si>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</si>
  <si>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</si>
  <si>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</si>
  <si>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</si>
  <si>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</si>
  <si>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</si>
  <si>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</si>
  <si>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</si>
  <si>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</si>
  <si>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</si>
  <si>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</si>
  <si>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</si>
  <si>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</si>
  <si>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</si>
  <si>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</si>
  <si>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</si>
  <si>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</si>
  <si>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</si>
  <si>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</si>
  <si>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</si>
  <si>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</si>
  <si>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</si>
  <si>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</si>
  <si>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</si>
  <si>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</si>
  <si>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</si>
  <si>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</si>
  <si>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</si>
  <si>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</si>
  <si>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</si>
  <si>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</si>
  <si>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</si>
  <si>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</si>
  <si>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</si>
  <si>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</si>
  <si>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</si>
  <si>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</si>
  <si>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</si>
  <si>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</si>
  <si>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</si>
  <si>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</si>
  <si>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</si>
  <si>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</si>
  <si>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</si>
  <si>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</si>
  <si>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</si>
  <si>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</si>
  <si>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</si>
  <si>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</si>
  <si>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</si>
  <si>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</si>
  <si>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</si>
  <si>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</si>
  <si>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</si>
  <si>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</si>
  <si>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</si>
  <si>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</si>
  <si>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</si>
  <si>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</si>
  <si>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</si>
  <si>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</si>
  <si>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</si>
  <si>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</si>
  <si>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</si>
  <si>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</si>
  <si>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</si>
  <si>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</si>
  <si>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</si>
  <si>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</si>
  <si>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</si>
  <si>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</si>
  <si>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</si>
  <si>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</si>
  <si>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</si>
  <si>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</si>
  <si>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</si>
  <si>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</si>
  <si>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</si>
  <si>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</si>
  <si>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</si>
  <si>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</si>
  <si>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</si>
  <si>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</si>
  <si>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</si>
  <si>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</si>
  <si>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</si>
  <si>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</si>
  <si>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</si>
  <si>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</si>
  <si>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</si>
  <si>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</si>
  <si>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</si>
  <si>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</si>
  <si>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</si>
  <si>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</si>
  <si>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</si>
  <si>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</si>
  <si>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</si>
  <si>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</si>
  <si>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</si>
  <si>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</si>
  <si>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</si>
  <si>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</si>
  <si>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</si>
  <si>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</si>
  <si>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</si>
  <si>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</si>
  <si>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</si>
  <si>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</si>
  <si>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</si>
  <si>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</si>
  <si>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</si>
  <si>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</si>
  <si>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</si>
  <si>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</si>
  <si>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</si>
  <si>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</si>
  <si>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</si>
  <si>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</si>
  <si>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</si>
  <si>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</si>
  <si>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</si>
  <si>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</si>
  <si>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</si>
  <si>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</si>
  <si>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</si>
  <si>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</si>
  <si>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</si>
  <si>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</si>
  <si>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</si>
  <si>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</si>
  <si>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</si>
  <si>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</si>
  <si>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</si>
  <si>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</si>
  <si>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</si>
  <si>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</si>
  <si>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</si>
  <si>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</si>
  <si>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</si>
  <si>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</si>
  <si>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</si>
  <si>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</si>
  <si>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</si>
  <si>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</si>
  <si>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</si>
  <si>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</si>
  <si>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</si>
  <si>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</si>
  <si>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</si>
  <si>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</si>
  <si>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</si>
  <si>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</si>
  <si>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</si>
  <si>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</si>
  <si>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</si>
  <si>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</si>
  <si>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</si>
  <si>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</si>
  <si>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</si>
  <si>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</si>
  <si>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</si>
  <si>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</si>
  <si>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</si>
  <si>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</si>
  <si>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</si>
  <si>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</si>
  <si>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</si>
  <si>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</si>
  <si>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</si>
  <si>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</si>
  <si>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</si>
  <si>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</si>
  <si>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</si>
  <si>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</si>
  <si>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</si>
  <si>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</si>
  <si>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</si>
  <si>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</si>
  <si>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</si>
  <si>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</si>
  <si>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</si>
  <si>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</si>
  <si>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</si>
  <si>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</si>
  <si>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</si>
  <si>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</si>
  <si>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</si>
  <si>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</si>
  <si>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</si>
  <si>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</si>
  <si>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</si>
  <si>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</si>
  <si>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</si>
  <si>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</si>
  <si>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</si>
  <si>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</si>
  <si>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</si>
  <si>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</si>
  <si>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</si>
  <si>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</si>
  <si>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</si>
  <si>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</si>
  <si>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</si>
  <si>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</si>
  <si>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</si>
  <si>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</si>
  <si>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</si>
  <si>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</si>
  <si>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</si>
  <si>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</si>
  <si>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</si>
  <si>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</si>
  <si>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</si>
  <si>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</si>
  <si>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</si>
  <si>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</si>
  <si>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</si>
  <si>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</si>
  <si>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</si>
  <si>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</si>
  <si>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</si>
  <si>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</si>
  <si>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</si>
  <si>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</si>
  <si>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</si>
  <si>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</si>
  <si>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</si>
  <si>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</si>
  <si>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</si>
  <si>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</si>
  <si>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</si>
  <si>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</si>
  <si>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</si>
  <si>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</si>
  <si>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</si>
  <si>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</si>
  <si>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</si>
  <si>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</si>
  <si>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</si>
  <si>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</si>
  <si>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</si>
  <si>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</si>
  <si>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</si>
  <si>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</si>
  <si>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</si>
  <si>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</si>
  <si>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</si>
  <si>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</si>
  <si>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</si>
  <si>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</si>
  <si>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</si>
  <si>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</si>
  <si>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</si>
  <si>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</si>
  <si>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</si>
  <si>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</si>
  <si>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</si>
  <si>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</si>
  <si>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</si>
  <si>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</si>
  <si>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</si>
  <si>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</si>
  <si>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</si>
  <si>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</si>
  <si>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</si>
  <si>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</si>
  <si>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</si>
  <si>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</si>
  <si>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</si>
  <si>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</si>
  <si>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</si>
  <si>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</si>
  <si>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</si>
  <si>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</si>
  <si>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</si>
  <si>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</si>
  <si>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</si>
  <si>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</si>
  <si>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</si>
  <si>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</si>
  <si>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</si>
  <si>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</si>
  <si>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</si>
  <si>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</si>
  <si>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</si>
  <si>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</si>
  <si>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</si>
  <si>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</si>
  <si>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</si>
  <si>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</si>
  <si>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</si>
  <si>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</si>
  <si>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</si>
  <si>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</si>
  <si>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</si>
  <si>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</si>
  <si>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</si>
  <si>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</si>
  <si>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</si>
  <si>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</si>
  <si>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</si>
  <si>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</si>
  <si>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</si>
  <si>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</si>
  <si>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</si>
  <si>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</si>
  <si>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</si>
  <si>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</si>
  <si>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</si>
  <si>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</si>
  <si>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</si>
  <si>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</si>
  <si>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</si>
  <si>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</si>
  <si>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</si>
  <si>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</si>
  <si>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</si>
  <si>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</si>
  <si>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</si>
  <si>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</si>
  <si>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</si>
  <si>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</si>
  <si>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</si>
  <si>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</si>
  <si>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</si>
  <si>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</si>
  <si>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</si>
  <si>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</si>
  <si>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</si>
  <si>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</si>
  <si>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</si>
  <si>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</si>
  <si>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</si>
  <si>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</si>
  <si>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</si>
  <si>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</si>
  <si>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</si>
  <si>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</si>
  <si>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</si>
  <si>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</si>
  <si>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</si>
  <si>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</si>
  <si>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</si>
  <si>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</si>
  <si>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</si>
  <si>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</si>
  <si>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</si>
  <si>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</si>
  <si>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</si>
  <si>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</si>
  <si>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</si>
  <si>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</si>
  <si>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</si>
  <si>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</si>
  <si>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</si>
  <si>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</si>
  <si>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</si>
  <si>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</si>
  <si>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</si>
  <si>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</si>
  <si>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</si>
  <si>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</si>
  <si>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</si>
  <si>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</si>
  <si>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</si>
  <si>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</si>
  <si>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</si>
  <si>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</si>
  <si>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</si>
  <si>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</si>
  <si>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</si>
  <si>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</si>
  <si>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</si>
  <si>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</si>
  <si>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</si>
  <si>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</si>
  <si>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</si>
  <si>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</si>
  <si>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</si>
  <si>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</si>
  <si>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</si>
  <si>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</si>
  <si>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</si>
  <si>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</si>
  <si>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</si>
  <si>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</si>
  <si>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</si>
  <si>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</si>
  <si>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</si>
  <si>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</si>
  <si>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</si>
  <si>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</si>
  <si>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</si>
  <si>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</si>
  <si>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</si>
  <si>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</si>
  <si>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</si>
  <si>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</si>
  <si>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</si>
  <si>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</si>
  <si>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</si>
  <si>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</si>
  <si>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</si>
  <si>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</si>
  <si>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</si>
  <si>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</si>
  <si>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</si>
  <si>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</si>
  <si>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</si>
  <si>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</si>
  <si>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</si>
  <si>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</si>
  <si>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</si>
  <si>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</si>
  <si>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</si>
  <si>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</si>
  <si>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</si>
  <si>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</si>
  <si>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</si>
  <si>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</si>
  <si>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</si>
  <si>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</si>
  <si>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</si>
  <si>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</si>
  <si>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</si>
  <si>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</si>
  <si>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</si>
  <si>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</si>
  <si>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</si>
  <si>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</si>
  <si>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</si>
  <si>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</si>
  <si>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</si>
  <si>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</si>
  <si>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</si>
  <si>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</si>
  <si>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</si>
  <si>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</si>
  <si>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</si>
  <si>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</si>
  <si>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</si>
  <si>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</si>
  <si>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</si>
  <si>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</si>
  <si>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</si>
  <si>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</si>
  <si>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</si>
  <si>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</si>
  <si>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</si>
  <si>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</si>
  <si>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</si>
  <si>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</si>
  <si>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</si>
  <si>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</si>
  <si>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</si>
  <si>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</si>
  <si>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</si>
  <si>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</si>
  <si>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</si>
  <si>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</si>
  <si>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</si>
  <si>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</si>
  <si>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</si>
  <si>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</si>
  <si>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</si>
  <si>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</si>
  <si>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</si>
  <si>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</si>
  <si>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</si>
  <si>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</si>
  <si>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</si>
  <si>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</si>
  <si>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</si>
  <si>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</si>
  <si>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</si>
  <si>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</si>
  <si>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</si>
  <si>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</si>
  <si>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</si>
  <si>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</si>
  <si>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</si>
  <si>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</si>
  <si>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</si>
  <si>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</si>
  <si>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</si>
  <si>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</si>
  <si>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</si>
  <si>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</si>
  <si>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</si>
  <si>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</si>
  <si>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</si>
  <si>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</si>
  <si>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</si>
  <si>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</si>
  <si>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</si>
  <si>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</si>
  <si>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</si>
  <si>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</si>
  <si>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</si>
  <si>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</si>
  <si>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</si>
  <si>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</si>
  <si>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</si>
  <si>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</si>
  <si>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</si>
  <si>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</si>
  <si>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</si>
  <si>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</si>
  <si>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</si>
  <si>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</si>
  <si>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</si>
  <si>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</si>
  <si>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</si>
  <si>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</si>
  <si>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</si>
  <si>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</si>
  <si>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</si>
  <si>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</si>
  <si>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</si>
  <si>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</si>
  <si>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</si>
  <si>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</si>
  <si>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</si>
  <si>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</si>
  <si>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</si>
  <si>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</si>
  <si>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</si>
  <si>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</si>
  <si>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</si>
  <si>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</si>
  <si>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</si>
  <si>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</si>
  <si>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</si>
  <si>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</si>
  <si>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</si>
  <si>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</si>
  <si>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</si>
  <si>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</si>
  <si>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</si>
  <si>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</si>
  <si>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</si>
  <si>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</si>
  <si>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</si>
  <si>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</si>
  <si>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</si>
  <si>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</si>
  <si>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</si>
  <si>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</si>
  <si>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</si>
  <si>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</si>
  <si>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</si>
  <si>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</si>
  <si>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</si>
  <si>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</si>
  <si>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</si>
  <si>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</si>
  <si>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</si>
  <si>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</si>
  <si>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</si>
  <si>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</si>
  <si>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</si>
  <si>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</si>
  <si>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</si>
  <si>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</si>
  <si>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</si>
  <si>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</si>
  <si>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</si>
  <si>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</si>
  <si>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</si>
  <si>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</si>
  <si>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</si>
  <si>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</si>
  <si>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</si>
  <si>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</si>
  <si>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</si>
  <si>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</si>
  <si>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</si>
  <si>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</si>
  <si>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</si>
  <si>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</si>
  <si>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</si>
  <si>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</si>
  <si>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</si>
  <si>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</si>
  <si>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</si>
  <si>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</si>
  <si>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</si>
  <si>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</si>
  <si>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</si>
  <si>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</si>
  <si>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</si>
  <si>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</si>
  <si>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</si>
  <si>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</si>
  <si>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</si>
  <si>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</si>
  <si>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</si>
  <si>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</si>
  <si>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</si>
  <si>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</si>
  <si>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</si>
  <si>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</si>
  <si>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</si>
  <si>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</si>
  <si>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</si>
  <si>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</si>
  <si>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</si>
  <si>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</si>
  <si>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</si>
  <si>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</si>
  <si>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</si>
  <si>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</si>
  <si>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</si>
  <si>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</si>
  <si>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</si>
  <si>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</si>
  <si>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</si>
  <si>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</si>
  <si>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</si>
  <si>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</si>
  <si>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</si>
  <si>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</si>
  <si>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</si>
  <si>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</si>
  <si>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</si>
  <si>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</si>
  <si>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</si>
  <si>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</si>
  <si>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</si>
  <si>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</si>
  <si>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</si>
  <si>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</si>
  <si>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</si>
  <si>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</si>
  <si>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</si>
  <si>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</si>
  <si>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</si>
  <si>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</si>
  <si>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</si>
  <si>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</si>
  <si>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</si>
  <si>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</si>
  <si>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</si>
  <si>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</si>
  <si>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</si>
  <si>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</si>
  <si>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</si>
  <si>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</si>
  <si>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</si>
  <si>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</si>
  <si>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</si>
  <si>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</si>
  <si>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</si>
  <si>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</si>
  <si>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</si>
  <si>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</si>
  <si>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</si>
  <si>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</si>
  <si>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</si>
  <si>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</si>
  <si>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</si>
  <si>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</si>
  <si>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</si>
  <si>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</si>
  <si>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</si>
  <si>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</si>
  <si>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</si>
  <si>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</si>
  <si>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</si>
  <si>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</si>
  <si>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</si>
  <si>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</si>
  <si>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</si>
  <si>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</si>
  <si>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</si>
  <si>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</si>
  <si>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</si>
  <si>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</si>
  <si>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</si>
  <si>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</si>
  <si>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</si>
  <si>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</si>
  <si>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</si>
  <si>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</si>
  <si>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</si>
  <si>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</si>
  <si>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</si>
  <si>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</si>
  <si>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</si>
  <si>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</si>
  <si>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</si>
  <si>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</si>
  <si>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</si>
  <si>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</si>
  <si>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</si>
  <si>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</si>
  <si>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</si>
  <si>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</si>
  <si>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</si>
  <si>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</si>
  <si>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</si>
  <si>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</si>
  <si>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</si>
  <si>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</si>
  <si>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</si>
  <si>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</si>
  <si>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</si>
  <si>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</si>
  <si>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</si>
  <si>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</si>
  <si>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</si>
  <si>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</si>
  <si>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</si>
  <si>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</si>
  <si>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</si>
  <si>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</si>
  <si>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</si>
  <si>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</si>
  <si>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</si>
  <si>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</si>
  <si>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</si>
  <si>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</si>
  <si>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</si>
  <si>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</si>
  <si>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</si>
  <si>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</si>
  <si>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</si>
  <si>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</si>
  <si>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</si>
  <si>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</si>
  <si>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</si>
  <si>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</si>
  <si>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</si>
  <si>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</si>
  <si>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</si>
  <si>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</si>
  <si>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</si>
  <si>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</si>
  <si>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</si>
  <si>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</si>
  <si>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</si>
  <si>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</si>
  <si>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</si>
  <si>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</si>
  <si>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</si>
  <si>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</si>
  <si>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</si>
  <si>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</si>
  <si>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</si>
  <si>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</si>
  <si>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</si>
  <si>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</si>
  <si>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</si>
  <si>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</si>
  <si>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</si>
  <si>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</si>
  <si>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</si>
  <si>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</si>
  <si>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</si>
  <si>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</si>
  <si>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</si>
  <si>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</si>
  <si>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</si>
  <si>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</si>
  <si>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</si>
  <si>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</si>
  <si>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</si>
  <si>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</si>
  <si>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</si>
  <si>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</si>
  <si>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</si>
  <si>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</si>
  <si>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</si>
  <si>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</si>
  <si>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</si>
  <si>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</si>
  <si>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</si>
  <si>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</si>
  <si>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</si>
  <si>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</si>
  <si>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</si>
  <si>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</si>
  <si>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</si>
  <si>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</si>
  <si>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</si>
  <si>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</si>
  <si>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</si>
  <si>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</si>
  <si>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</si>
  <si>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</si>
  <si>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</si>
  <si>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</si>
  <si>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</si>
  <si>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</si>
  <si>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</si>
  <si>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</si>
  <si>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</si>
  <si>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</si>
  <si>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</si>
  <si>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</si>
  <si>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</si>
  <si>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</si>
  <si>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</si>
  <si>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</si>
  <si>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</si>
  <si>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</si>
  <si>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</si>
  <si>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</si>
  <si>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</si>
  <si>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</si>
  <si>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</si>
  <si>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</si>
  <si>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</si>
  <si>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</si>
  <si>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</si>
  <si>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</si>
  <si>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</si>
  <si>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</si>
  <si>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</si>
  <si>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</si>
  <si>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</si>
  <si>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</si>
  <si>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</si>
  <si>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</si>
  <si>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</si>
  <si>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</si>
  <si>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</si>
  <si>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</si>
  <si>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</si>
  <si>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</si>
  <si>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</si>
  <si>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</si>
  <si>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</si>
  <si>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</si>
  <si>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</si>
  <si>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</si>
  <si>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</si>
  <si>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</si>
  <si>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</si>
  <si>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</si>
  <si>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</si>
  <si>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</si>
  <si>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</si>
  <si>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</si>
  <si>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</si>
  <si>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</si>
  <si>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</si>
  <si>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</si>
  <si>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</si>
  <si>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</si>
  <si>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</si>
  <si>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</si>
  <si>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</si>
  <si>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</si>
  <si>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</si>
  <si>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</si>
  <si>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</si>
  <si>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</si>
  <si>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</si>
  <si>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</si>
  <si>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</si>
  <si>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</si>
  <si>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</si>
  <si>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</si>
  <si>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</si>
  <si>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</si>
  <si>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</si>
  <si>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</si>
  <si>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</si>
  <si>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</si>
  <si>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</si>
  <si>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</si>
  <si>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</si>
  <si>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</si>
  <si>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</si>
  <si>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</si>
  <si>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</si>
  <si>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</si>
  <si>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</si>
  <si>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</si>
  <si>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</si>
  <si>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</si>
  <si>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</si>
  <si>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</si>
  <si>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</si>
  <si>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</si>
  <si>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</si>
  <si>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</si>
  <si>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</si>
  <si>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</si>
  <si>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</si>
  <si>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</si>
  <si>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</si>
  <si>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</si>
  <si>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</si>
  <si>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</si>
  <si>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</si>
  <si>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</si>
  <si>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</si>
  <si>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</si>
  <si>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</si>
  <si>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</si>
  <si>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</si>
  <si>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</si>
  <si>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</si>
  <si>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</si>
  <si>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</si>
  <si>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</si>
  <si>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</si>
  <si>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</si>
  <si>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</si>
  <si>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</si>
  <si>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</si>
  <si>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</si>
  <si>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</si>
  <si>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</si>
  <si>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</si>
  <si>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</si>
  <si>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</si>
  <si>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</si>
  <si>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</si>
  <si>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</si>
  <si>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</si>
  <si>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</si>
  <si>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</si>
  <si>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</si>
  <si>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</si>
  <si>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</si>
  <si>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</si>
  <si>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</si>
  <si>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</si>
  <si>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</si>
  <si>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</si>
  <si>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</si>
  <si>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</si>
  <si>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</si>
  <si>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</si>
  <si>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</si>
  <si>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</si>
  <si>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</si>
  <si>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</si>
  <si>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</si>
  <si>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</si>
  <si>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</si>
  <si>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</si>
  <si>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</si>
  <si>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</si>
  <si>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</si>
  <si>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</si>
  <si>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</si>
  <si>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</si>
  <si>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</si>
  <si>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</si>
  <si>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</si>
  <si>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</si>
  <si>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</si>
  <si>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</si>
  <si>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</si>
  <si>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</si>
  <si>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</si>
  <si>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</si>
  <si>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</si>
  <si>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</si>
  <si>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</si>
  <si>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</si>
  <si>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</si>
  <si>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</si>
  <si>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</si>
  <si>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</si>
  <si>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</si>
  <si>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</si>
  <si>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</si>
  <si>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</si>
  <si>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</si>
  <si>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</si>
  <si>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</si>
  <si>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</si>
  <si>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</si>
  <si>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</si>
  <si>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</si>
  <si>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</si>
  <si>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</si>
  <si>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</si>
  <si>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</si>
  <si>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</si>
  <si>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</si>
  <si>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</si>
  <si>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</si>
  <si>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</si>
  <si>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</si>
  <si>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</si>
  <si>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</si>
  <si>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</si>
  <si>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</si>
  <si>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</si>
  <si>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</si>
  <si>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</si>
  <si>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</si>
  <si>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</si>
  <si>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</si>
  <si>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</si>
  <si>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</si>
  <si>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</si>
  <si>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</si>
  <si>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</si>
  <si>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</si>
  <si>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</si>
  <si>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</si>
  <si>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</si>
  <si>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</si>
  <si>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</si>
  <si>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</si>
  <si>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</si>
  <si>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</si>
  <si>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</si>
  <si>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</si>
  <si>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</si>
  <si>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</si>
  <si>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</si>
  <si>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</si>
  <si>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</si>
  <si>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</si>
  <si>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</si>
  <si>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</si>
  <si>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</si>
  <si>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</si>
  <si>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</si>
  <si>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</si>
  <si>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</si>
  <si>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</si>
  <si>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</si>
  <si>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</si>
  <si>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</si>
  <si>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</si>
  <si>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</si>
  <si>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</si>
  <si>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</si>
  <si>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</si>
  <si>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</si>
  <si>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</si>
  <si>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</si>
  <si>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</si>
  <si>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</si>
  <si>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</si>
  <si>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</si>
  <si>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</si>
  <si>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</si>
  <si>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</si>
  <si>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</si>
  <si>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</si>
  <si>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</si>
  <si>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</si>
  <si>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</si>
  <si>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</si>
  <si>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</si>
  <si>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</si>
  <si>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</si>
  <si>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</si>
  <si>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</si>
  <si>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</si>
  <si>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</si>
  <si>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</si>
  <si>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</si>
  <si>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</si>
  <si>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</si>
  <si>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</si>
  <si>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</si>
  <si>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</si>
  <si>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</si>
  <si>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</si>
  <si>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</si>
  <si>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</si>
  <si>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</si>
  <si>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</si>
  <si>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</si>
  <si>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</si>
  <si>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</si>
  <si>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</si>
  <si>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</si>
  <si>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</si>
  <si>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</si>
  <si>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</si>
  <si>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</si>
  <si>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</si>
  <si>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</si>
  <si>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</si>
  <si>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</si>
  <si>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</si>
  <si>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</si>
  <si>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</si>
  <si>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</si>
  <si>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</si>
  <si>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</si>
  <si>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</si>
  <si>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</si>
  <si>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</si>
  <si>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</si>
  <si>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</si>
  <si>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</si>
  <si>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</si>
  <si>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</si>
  <si>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</si>
  <si>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</si>
  <si>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</si>
  <si>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</si>
  <si>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</si>
  <si>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</si>
  <si>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</si>
  <si>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</si>
  <si>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</si>
  <si>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</si>
  <si>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</si>
  <si>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</si>
  <si>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</si>
  <si>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</si>
  <si>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</si>
  <si>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</si>
  <si>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</si>
  <si>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</si>
  <si>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</si>
  <si>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</si>
  <si>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</si>
  <si>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</si>
  <si>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</si>
  <si>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</si>
  <si>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</si>
  <si>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</si>
  <si>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</si>
  <si>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</si>
  <si>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</si>
  <si>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</si>
  <si>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</si>
  <si>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</si>
  <si>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</si>
  <si>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</si>
  <si>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</si>
  <si>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</si>
  <si>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</si>
  <si>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</si>
  <si>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</si>
  <si>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</si>
  <si>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</si>
  <si>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</si>
  <si>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</si>
  <si>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</si>
  <si>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</si>
  <si>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</si>
  <si>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</si>
  <si>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</si>
  <si>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</si>
  <si>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</si>
  <si>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</si>
  <si>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</si>
  <si>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</si>
  <si>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</si>
  <si>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</si>
  <si>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</si>
  <si>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</si>
  <si>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</si>
  <si>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</si>
  <si>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</si>
  <si>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</si>
  <si>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</si>
  <si>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</si>
  <si>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</si>
  <si>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</si>
  <si>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</si>
  <si>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</si>
  <si>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</si>
  <si>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</si>
  <si>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</si>
  <si>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</si>
  <si>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</si>
  <si>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</si>
  <si>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</si>
  <si>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</si>
  <si>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</si>
  <si>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</si>
  <si>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</si>
  <si>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</si>
  <si>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</si>
  <si>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</si>
  <si>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</si>
  <si>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</si>
  <si>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</si>
  <si>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</si>
  <si>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</si>
  <si>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</si>
  <si>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</si>
  <si>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</si>
  <si>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</si>
  <si>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</si>
  <si>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</si>
  <si>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</si>
  <si>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</si>
  <si>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</si>
  <si>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</si>
  <si>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</si>
  <si>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</si>
  <si>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</si>
  <si>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</si>
  <si>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</si>
  <si>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</si>
  <si>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</si>
  <si>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</si>
  <si>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</si>
  <si>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</si>
  <si>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</si>
  <si>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</si>
  <si>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</si>
  <si>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</si>
  <si>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</si>
  <si>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</si>
  <si>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</si>
  <si>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</si>
  <si>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</si>
  <si>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</si>
  <si>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</si>
  <si>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</si>
  <si>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</si>
  <si>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</si>
  <si>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</si>
  <si>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</si>
  <si>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</si>
  <si>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</si>
  <si>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</si>
  <si>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</si>
  <si>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</si>
  <si>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</si>
  <si>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</si>
  <si>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</si>
  <si>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</si>
  <si>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</si>
  <si>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</si>
  <si>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</si>
  <si>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</si>
  <si>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</si>
  <si>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</si>
  <si>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</si>
  <si>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</si>
  <si>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</si>
  <si>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</si>
  <si>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</si>
  <si>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</si>
  <si>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</si>
  <si>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</si>
  <si>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</si>
  <si>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</si>
  <si>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</si>
  <si>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</si>
  <si>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</si>
  <si>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</si>
  <si>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</si>
  <si>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</si>
  <si>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</si>
  <si>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</si>
  <si>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</si>
  <si>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</si>
  <si>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</si>
  <si>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</si>
  <si>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</si>
  <si>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</si>
  <si>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</si>
  <si>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</si>
  <si>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</si>
  <si>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</si>
  <si>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</si>
  <si>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</si>
  <si>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</si>
  <si>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</si>
  <si>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</si>
  <si>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</si>
  <si>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</si>
  <si>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</si>
  <si>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</si>
  <si>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</si>
  <si>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</si>
  <si>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</si>
  <si>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</si>
  <si>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</si>
  <si>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</si>
  <si>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</si>
  <si>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</si>
  <si>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</si>
  <si>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</si>
  <si>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</si>
  <si>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</si>
  <si>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</si>
  <si>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</si>
  <si>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</si>
  <si>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</si>
  <si>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</si>
  <si>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</si>
  <si>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</si>
  <si>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</si>
  <si>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</si>
  <si>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</si>
  <si>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</si>
  <si>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</si>
  <si>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</si>
  <si>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</si>
  <si>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</si>
  <si>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</si>
  <si>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</si>
  <si>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</si>
  <si>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</si>
  <si>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</si>
  <si>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</si>
  <si>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</si>
  <si>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</si>
  <si>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</si>
  <si>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</si>
  <si>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</si>
  <si>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</si>
  <si>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</si>
  <si>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</si>
  <si>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</si>
  <si>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</si>
  <si>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</si>
  <si>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</si>
  <si>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</si>
  <si>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</si>
  <si>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</si>
  <si>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</si>
  <si>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</si>
  <si>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</si>
  <si>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</si>
  <si>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</si>
  <si>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</si>
  <si>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</si>
  <si>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</si>
  <si>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</si>
  <si>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</si>
  <si>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</si>
  <si>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</si>
  <si>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</si>
  <si>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</si>
  <si>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</si>
  <si>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</si>
  <si>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</si>
  <si>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</si>
  <si>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</si>
  <si>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</si>
  <si>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</si>
  <si>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</si>
  <si>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</si>
  <si>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</si>
  <si>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</si>
  <si>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</si>
  <si>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</si>
  <si>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</si>
  <si>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</si>
  <si>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</si>
  <si>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</si>
  <si>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</si>
  <si>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</si>
  <si>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</si>
  <si>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</si>
  <si>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</si>
  <si>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</si>
  <si>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</si>
  <si>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</si>
  <si>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</si>
  <si>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</si>
  <si>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</si>
  <si>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</si>
  <si>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</si>
  <si>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</si>
  <si>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</si>
  <si>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</si>
  <si>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</si>
  <si>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</si>
  <si>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</si>
  <si>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</si>
  <si>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</si>
  <si>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</si>
  <si>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</si>
  <si>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</si>
  <si>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</si>
  <si>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</si>
  <si>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</si>
  <si>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</si>
  <si>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</si>
  <si>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</si>
  <si>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</si>
  <si>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</si>
  <si>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</si>
  <si>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</si>
  <si>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</si>
  <si>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</si>
  <si>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</si>
  <si>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</si>
  <si>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</si>
  <si>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</si>
  <si>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</si>
  <si>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</si>
  <si>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</si>
  <si>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</si>
  <si>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</si>
  <si>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</si>
  <si>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</si>
  <si>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</si>
  <si>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</si>
  <si>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</si>
  <si>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</si>
  <si>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</si>
  <si>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</si>
  <si>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</si>
  <si>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</si>
  <si>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</si>
  <si>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</si>
  <si>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</si>
  <si>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</si>
  <si>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</si>
  <si>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</si>
  <si>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</si>
  <si>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</si>
  <si>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</si>
  <si>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</si>
  <si>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</si>
  <si>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</si>
  <si>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</si>
  <si>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</si>
  <si>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</si>
  <si>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</si>
  <si>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</si>
  <si>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</si>
  <si>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</si>
  <si>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</si>
  <si>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</si>
  <si>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</si>
  <si>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</si>
  <si>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</si>
  <si>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</si>
  <si>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</si>
  <si>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</si>
  <si>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</si>
  <si>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</si>
  <si>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</si>
  <si>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</si>
  <si>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</si>
  <si>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</si>
  <si>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</si>
  <si>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</si>
  <si>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</si>
  <si>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</si>
  <si>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</si>
  <si>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</si>
  <si>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</si>
  <si>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</si>
  <si>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</si>
  <si>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</si>
  <si>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</si>
  <si>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</si>
  <si>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</si>
  <si>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</si>
  <si>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</si>
  <si>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</si>
  <si>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</si>
  <si>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</si>
  <si>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</si>
  <si>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</si>
  <si>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</si>
  <si>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</si>
  <si>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</si>
  <si>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</si>
  <si>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</si>
  <si>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</si>
  <si>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</si>
  <si>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</si>
  <si>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</si>
  <si>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</si>
  <si>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</si>
  <si>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</si>
  <si>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</si>
  <si>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</si>
  <si>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</si>
  <si>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</si>
  <si>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</si>
  <si>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</si>
  <si>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</si>
  <si>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</si>
  <si>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</si>
  <si>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</si>
  <si>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</si>
  <si>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</si>
  <si>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</si>
  <si>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</si>
  <si>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</si>
  <si>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</si>
  <si>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</si>
  <si>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</si>
  <si>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</si>
  <si>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</si>
  <si>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</si>
  <si>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</si>
  <si>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</si>
  <si>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</si>
  <si>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</si>
  <si>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</si>
  <si>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</si>
  <si>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</si>
  <si>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</si>
  <si>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</si>
  <si>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</si>
  <si>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</si>
  <si>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</si>
  <si>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</si>
  <si>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</si>
  <si>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</si>
  <si>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</si>
  <si>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</si>
  <si>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</si>
  <si>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</si>
  <si>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</si>
  <si>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</si>
  <si>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</si>
  <si>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</si>
  <si>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</si>
  <si>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</si>
  <si>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</si>
  <si>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</si>
  <si>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</si>
  <si>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</si>
  <si>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</si>
  <si>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</si>
  <si>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</si>
  <si>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</si>
  <si>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</si>
  <si>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</si>
  <si>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</si>
  <si>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</si>
  <si>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</si>
  <si>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</si>
  <si>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</si>
  <si>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</si>
  <si>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</si>
  <si>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</si>
  <si>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</si>
  <si>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</si>
  <si>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</si>
  <si>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</si>
  <si>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</si>
  <si>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</si>
  <si>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</si>
  <si>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</si>
  <si>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</si>
  <si>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</si>
  <si>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</si>
  <si>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</si>
  <si>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</si>
  <si>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</si>
  <si>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</si>
  <si>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</si>
  <si>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</si>
  <si>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</si>
  <si>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</si>
  <si>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</si>
  <si>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</si>
  <si>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</si>
  <si>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</si>
  <si>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</si>
  <si>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</si>
  <si>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</si>
  <si>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</si>
  <si>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</si>
  <si>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</si>
  <si>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</si>
  <si>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</si>
  <si>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</si>
  <si>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</si>
  <si>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</si>
  <si>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</si>
  <si>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</si>
  <si>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</si>
  <si>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</si>
  <si>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</si>
  <si>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</si>
  <si>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</si>
  <si>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</si>
  <si>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</si>
  <si>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</si>
  <si>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</si>
  <si>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</si>
  <si>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</si>
  <si>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</si>
  <si>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</si>
  <si>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</si>
  <si>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</si>
  <si>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</si>
  <si>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</si>
  <si>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</si>
  <si>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</si>
  <si>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</si>
  <si>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</si>
  <si>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</si>
  <si>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</si>
  <si>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</si>
  <si>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</si>
  <si>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</si>
  <si>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</si>
  <si>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</si>
  <si>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</si>
  <si>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</si>
  <si>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</si>
  <si>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</si>
  <si>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</si>
  <si>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</si>
  <si>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</si>
  <si>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</si>
  <si>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</si>
  <si>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</si>
  <si>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</si>
  <si>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</si>
  <si>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</si>
  <si>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</si>
  <si>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</si>
  <si>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</si>
  <si>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</si>
  <si>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</si>
  <si>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</si>
  <si>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</si>
  <si>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</si>
  <si>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</si>
  <si>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</si>
  <si>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</si>
  <si>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</si>
  <si>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</si>
  <si>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</si>
  <si>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</si>
  <si>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</si>
  <si>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</si>
  <si>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</si>
  <si>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</si>
  <si>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</si>
  <si>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</si>
  <si>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</si>
  <si>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</si>
  <si>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</si>
  <si>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</si>
  <si>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</si>
  <si>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</si>
  <si>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</si>
  <si>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</si>
  <si>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</si>
  <si>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</si>
  <si>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</si>
  <si>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</si>
  <si>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</si>
  <si>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</si>
  <si>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</si>
  <si>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</si>
  <si>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</si>
  <si>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</si>
  <si>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</si>
  <si>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</si>
  <si>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</si>
  <si>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</si>
  <si>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</si>
  <si>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</si>
  <si>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</si>
  <si>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</si>
  <si>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</si>
  <si>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</si>
  <si>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</si>
  <si>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</si>
  <si>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</si>
  <si>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</si>
  <si>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</si>
  <si>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</si>
  <si>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</si>
  <si>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</si>
  <si>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</si>
  <si>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</si>
  <si>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</si>
  <si>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</si>
  <si>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</si>
  <si>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</si>
  <si>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</si>
  <si>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</si>
  <si>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</si>
  <si>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</si>
  <si>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</si>
  <si>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</si>
  <si>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</si>
  <si>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</si>
  <si>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</si>
  <si>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</si>
  <si>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</si>
  <si>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</si>
  <si>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</si>
  <si>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</si>
  <si>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</si>
  <si>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</si>
  <si>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</si>
  <si>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</si>
  <si>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</si>
  <si>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</si>
  <si>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</si>
  <si>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</si>
  <si>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</si>
  <si>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</si>
  <si>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</si>
  <si>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</si>
  <si>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</si>
  <si>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</si>
  <si>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</si>
  <si>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</si>
  <si>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</si>
  <si>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</si>
  <si>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</si>
  <si>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</si>
  <si>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</si>
  <si>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</si>
  <si>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</si>
  <si>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</si>
  <si>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</si>
  <si>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</si>
  <si>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</si>
  <si>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</si>
  <si>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</si>
  <si>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</si>
  <si>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</si>
  <si>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</si>
  <si>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</si>
  <si>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</si>
  <si>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</si>
  <si>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</si>
  <si>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</si>
  <si>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</si>
  <si>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</si>
  <si>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</si>
  <si>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</si>
  <si>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</si>
  <si>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</si>
  <si>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</si>
  <si>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</si>
  <si>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</si>
  <si>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</si>
  <si>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</si>
  <si>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</si>
  <si>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</si>
  <si>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</si>
  <si>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</si>
  <si>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</si>
  <si>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</si>
  <si>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</si>
  <si>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</si>
  <si>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</si>
  <si>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</si>
  <si>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</si>
  <si>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</si>
  <si>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</si>
  <si>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</si>
  <si>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</si>
  <si>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</si>
  <si>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</si>
  <si>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</si>
  <si>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</si>
  <si>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</si>
  <si>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</si>
  <si>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</si>
  <si>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</si>
  <si>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</si>
  <si>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</si>
  <si>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</si>
  <si>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</si>
  <si>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</si>
  <si>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</si>
  <si>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</si>
  <si>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</si>
  <si>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</si>
  <si>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</si>
  <si>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</si>
  <si>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</si>
  <si>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</si>
  <si>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</si>
  <si>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</si>
  <si>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</si>
  <si>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</si>
  <si>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</si>
  <si>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</si>
  <si>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</si>
  <si>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</si>
  <si>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</si>
  <si>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</si>
  <si>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</si>
  <si>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</si>
  <si>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</si>
  <si>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</si>
  <si>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</si>
  <si>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</si>
  <si>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</si>
  <si>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</si>
  <si>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</si>
  <si>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</si>
  <si>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</si>
  <si>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</si>
  <si>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</si>
  <si>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</si>
  <si>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</si>
  <si>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</si>
  <si>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</si>
  <si>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</si>
  <si>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</si>
  <si>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</si>
  <si>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</si>
  <si>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</si>
  <si>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</si>
  <si>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</si>
  <si>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</si>
  <si>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</si>
  <si>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</si>
  <si>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</si>
  <si>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</si>
  <si>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</si>
  <si>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</si>
  <si>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</si>
  <si>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</si>
  <si>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</si>
  <si>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</si>
  <si>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</si>
  <si>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</si>
  <si>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</si>
  <si>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</si>
  <si>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</si>
  <si>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</si>
  <si>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</si>
  <si>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</si>
  <si>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</si>
  <si>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</si>
  <si>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</si>
  <si>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</si>
  <si>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</si>
  <si>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</si>
  <si>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</si>
  <si>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</si>
  <si>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</si>
  <si>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</si>
  <si>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</si>
  <si>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</si>
  <si>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</si>
  <si>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</si>
  <si>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</si>
  <si>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</si>
  <si>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</si>
  <si>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</si>
  <si>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</si>
  <si>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</si>
  <si>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</si>
  <si>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</si>
  <si>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</si>
  <si>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</si>
  <si>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</si>
  <si>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</si>
  <si>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</si>
  <si>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</si>
  <si>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</si>
  <si>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</si>
  <si>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</si>
  <si>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</si>
  <si>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</si>
  <si>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</si>
  <si>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</si>
  <si>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</si>
  <si>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</si>
  <si>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</si>
  <si>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</si>
  <si>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</si>
  <si>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</si>
  <si>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</si>
  <si>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</si>
  <si>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</si>
  <si>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</si>
  <si>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</si>
  <si>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</si>
  <si>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</si>
  <si>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</si>
  <si>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</si>
  <si>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</si>
  <si>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</si>
  <si>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</si>
  <si>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</si>
  <si>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</si>
  <si>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</si>
  <si>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</si>
  <si>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</si>
  <si>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</si>
  <si>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</si>
  <si>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</si>
  <si>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</si>
  <si>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</si>
  <si>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</si>
  <si>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</si>
  <si>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</si>
  <si>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</si>
  <si>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</si>
  <si>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</si>
  <si>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</si>
  <si>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</si>
  <si>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</si>
  <si>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</si>
  <si>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</si>
  <si>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</si>
  <si>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</si>
  <si>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</si>
  <si>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</si>
  <si>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</si>
  <si>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</si>
  <si>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</si>
  <si>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</si>
  <si>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</si>
  <si>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</si>
  <si>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</si>
  <si>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</si>
  <si>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</si>
  <si>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</si>
  <si>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</si>
  <si>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</si>
  <si>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</si>
  <si>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</si>
  <si>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</si>
  <si>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</si>
  <si>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</si>
  <si>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</si>
  <si>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</si>
  <si>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</si>
  <si>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</si>
  <si>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</si>
  <si>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</si>
  <si>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</si>
  <si>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</si>
  <si>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</si>
  <si>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</si>
  <si>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</si>
  <si>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</si>
  <si>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</si>
  <si>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</si>
  <si>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</si>
  <si>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</si>
  <si>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</si>
  <si>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</si>
  <si>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</si>
  <si>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</si>
  <si>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</si>
  <si>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</si>
  <si>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</si>
  <si>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</si>
  <si>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</si>
  <si>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</si>
  <si>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</si>
  <si>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</si>
  <si>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</si>
  <si>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</si>
  <si>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</si>
  <si>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</si>
  <si>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</si>
  <si>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</si>
  <si>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</si>
  <si>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</si>
  <si>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</si>
  <si>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</si>
  <si>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</si>
  <si>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</si>
  <si>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</si>
  <si>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</si>
  <si>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</si>
  <si>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</si>
  <si>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</si>
  <si>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</si>
  <si>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</si>
  <si>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</si>
  <si>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</si>
  <si>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</si>
  <si>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</si>
  <si>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</si>
  <si>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</si>
  <si>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</si>
  <si>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</si>
  <si>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</si>
  <si>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</si>
  <si>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</si>
  <si>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</si>
  <si>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</si>
  <si>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</si>
  <si>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</si>
  <si>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</si>
  <si>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</si>
  <si>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</si>
  <si>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</si>
  <si>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</si>
  <si>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</si>
  <si>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</si>
  <si>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</si>
  <si>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</si>
  <si>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</si>
  <si>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</si>
  <si>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</si>
  <si>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</si>
  <si>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</si>
  <si>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</si>
  <si>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</si>
  <si>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</si>
  <si>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</si>
  <si>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</si>
  <si>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</si>
  <si>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</si>
  <si>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</si>
  <si>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</si>
  <si>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</si>
  <si>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</si>
  <si>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</si>
  <si>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</si>
  <si>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</si>
  <si>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</si>
  <si>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</si>
  <si>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</si>
  <si>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</si>
  <si>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</si>
  <si>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</si>
  <si>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</si>
  <si>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</si>
  <si>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</si>
  <si>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</si>
  <si>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</si>
  <si>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</si>
  <si>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</si>
  <si>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</si>
  <si>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</si>
  <si>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</si>
  <si>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</si>
  <si>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</si>
  <si>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</si>
  <si>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</si>
  <si>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</si>
  <si>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</si>
  <si>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</si>
  <si>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</si>
  <si>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</si>
  <si>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</si>
  <si>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</si>
  <si>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</si>
  <si>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</si>
  <si>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</si>
  <si>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</si>
  <si>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</si>
  <si>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</si>
  <si>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</si>
  <si>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</si>
  <si>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</si>
  <si>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</si>
  <si>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</si>
  <si>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</si>
  <si>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</si>
  <si>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</si>
  <si>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</si>
  <si>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</si>
  <si>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</si>
  <si>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</si>
  <si>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</si>
  <si>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</si>
  <si>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</si>
  <si>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</si>
  <si>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</si>
  <si>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</si>
  <si>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</si>
  <si>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</si>
  <si>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</si>
  <si>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</si>
  <si>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</si>
  <si>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</si>
  <si>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</si>
  <si>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</si>
  <si>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</si>
  <si>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</si>
  <si>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</si>
  <si>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</si>
  <si>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</si>
  <si>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</si>
  <si>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</si>
  <si>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</si>
  <si>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</si>
  <si>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</si>
  <si>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</si>
  <si>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</si>
  <si>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</si>
  <si>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</si>
  <si>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</si>
  <si>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</si>
  <si>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</si>
  <si>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</si>
  <si>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</si>
  <si>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</si>
  <si>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</si>
  <si>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</si>
  <si>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</si>
  <si>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</si>
  <si>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</si>
  <si>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</si>
  <si>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</si>
  <si>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</si>
  <si>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</si>
  <si>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</si>
  <si>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</si>
  <si>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</si>
  <si>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</si>
  <si>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</si>
  <si>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</si>
  <si>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</si>
  <si>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</si>
  <si>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</si>
  <si>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</si>
  <si>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</si>
  <si>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</si>
  <si>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</si>
  <si>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</si>
  <si>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</si>
  <si>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</si>
  <si>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</si>
  <si>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</si>
  <si>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</si>
  <si>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</si>
  <si>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</si>
  <si>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</si>
  <si>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</si>
  <si>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</si>
  <si>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</si>
  <si>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</si>
  <si>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</si>
  <si>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</si>
  <si>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</si>
  <si>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</si>
  <si>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</si>
  <si>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</si>
  <si>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</si>
  <si>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</si>
  <si>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</si>
  <si>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</si>
  <si>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</si>
  <si>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</si>
  <si>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</si>
  <si>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</si>
  <si>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</si>
  <si>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</si>
  <si>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</si>
  <si>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</si>
  <si>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</si>
  <si>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</si>
  <si>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</si>
  <si>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</si>
  <si>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</si>
  <si>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</si>
  <si>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</si>
  <si>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</si>
  <si>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</si>
  <si>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</si>
  <si>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</si>
  <si>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</si>
  <si>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</si>
  <si>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</si>
  <si>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</si>
  <si>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</si>
  <si>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</si>
  <si>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</si>
  <si>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</si>
  <si>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</si>
  <si>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</si>
  <si>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</si>
  <si>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</si>
  <si>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</si>
  <si>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</si>
  <si>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</si>
  <si>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</si>
  <si>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</si>
  <si>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</si>
  <si>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</si>
  <si>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</si>
  <si>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</si>
  <si>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</si>
  <si>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</si>
  <si>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</si>
  <si>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</si>
  <si>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</si>
  <si>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</si>
  <si>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</si>
  <si>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</si>
  <si>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</si>
  <si>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</si>
  <si>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</si>
  <si>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</si>
  <si>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</si>
  <si>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</si>
  <si>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</si>
  <si>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</si>
  <si>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</si>
  <si>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</si>
  <si>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</si>
  <si>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</si>
  <si>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</si>
  <si>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</si>
  <si>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</si>
  <si>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</si>
  <si>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</si>
  <si>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</si>
  <si>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</si>
  <si>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</si>
  <si>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</si>
  <si>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</si>
  <si>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</si>
  <si>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</si>
  <si>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</si>
  <si>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</si>
  <si>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</si>
  <si>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</si>
  <si>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</si>
  <si>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</si>
  <si>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</si>
  <si>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</si>
  <si>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</si>
  <si>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</si>
  <si>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</si>
  <si>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</si>
  <si>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</si>
  <si>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</si>
  <si>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</si>
  <si>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</si>
  <si>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</si>
  <si>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</si>
  <si>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</si>
  <si>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</si>
  <si>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</si>
  <si>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</si>
  <si>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</si>
  <si>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</si>
  <si>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</si>
  <si>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</si>
  <si>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</si>
  <si>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</si>
  <si>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</si>
  <si>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</si>
  <si>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</si>
  <si>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</si>
  <si>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</si>
  <si>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</si>
  <si>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</si>
  <si>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</si>
  <si>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</si>
  <si>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</si>
  <si>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</si>
  <si>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</si>
  <si>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</si>
  <si>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</si>
  <si>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</si>
  <si>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</si>
  <si>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</si>
  <si>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</si>
  <si>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</si>
  <si>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</si>
  <si>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</si>
  <si>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</si>
  <si>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</si>
  <si>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</si>
  <si>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</si>
  <si>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</si>
  <si>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</si>
  <si>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</si>
  <si>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</si>
  <si>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</si>
  <si>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</si>
  <si>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</si>
  <si>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</si>
  <si>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</si>
  <si>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</si>
  <si>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</si>
  <si>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</si>
  <si>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</si>
  <si>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</si>
  <si>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</si>
  <si>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</si>
  <si>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</si>
  <si>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</si>
  <si>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</si>
  <si>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</si>
  <si>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</si>
  <si>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</si>
  <si>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</si>
  <si>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</si>
  <si>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</si>
  <si>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</si>
  <si>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</si>
  <si>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</si>
  <si>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</si>
  <si>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</si>
  <si>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</si>
  <si>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</si>
  <si>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</si>
  <si>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</si>
  <si>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</si>
  <si>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</si>
  <si>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</si>
  <si>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</si>
  <si>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</si>
  <si>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</si>
  <si>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</si>
  <si>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</si>
  <si>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</si>
  <si>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</si>
  <si>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</si>
  <si>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</si>
  <si>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</si>
  <si>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</si>
  <si>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</si>
  <si>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</si>
  <si>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</si>
  <si>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</si>
  <si>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</si>
  <si>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</si>
  <si>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</si>
  <si>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</si>
  <si>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</si>
  <si>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</si>
  <si>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</si>
  <si>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</si>
  <si>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</si>
  <si>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</si>
  <si>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</si>
  <si>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</si>
  <si>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</si>
  <si>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</si>
  <si>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</si>
  <si>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</si>
  <si>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</si>
  <si>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</si>
  <si>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</si>
  <si>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</si>
  <si>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</si>
  <si>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</si>
  <si>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</si>
  <si>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</si>
  <si>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</si>
  <si>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</si>
  <si>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</si>
  <si>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</si>
  <si>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</si>
  <si>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</si>
  <si>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</si>
  <si>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</si>
  <si>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</si>
  <si>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</si>
  <si>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</si>
  <si>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</si>
  <si>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</si>
  <si>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</si>
  <si>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</si>
  <si>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</si>
  <si>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</si>
  <si>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</si>
  <si>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</si>
  <si>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</si>
  <si>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</si>
  <si>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</si>
  <si>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</si>
  <si>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</si>
  <si>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</si>
  <si>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</si>
  <si>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</si>
  <si>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</si>
  <si>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</si>
  <si>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</si>
  <si>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</si>
  <si>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</si>
  <si>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</si>
  <si>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</si>
  <si>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</si>
  <si>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</si>
  <si>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</si>
  <si>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</si>
  <si>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</si>
  <si>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</si>
  <si>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</si>
  <si>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</si>
  <si>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</si>
  <si>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</si>
  <si>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</si>
  <si>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</si>
  <si>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</si>
  <si>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</si>
  <si>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</si>
  <si>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</si>
  <si>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</si>
  <si>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</si>
  <si>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</si>
  <si>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</si>
  <si>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</si>
  <si>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</si>
  <si>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</si>
  <si>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</si>
  <si>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</si>
  <si>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</si>
  <si>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</si>
  <si>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</si>
  <si>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</si>
  <si>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</si>
  <si>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</si>
  <si>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</si>
  <si>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</si>
  <si>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</si>
  <si>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</si>
  <si>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</si>
  <si>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</si>
  <si>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</si>
  <si>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</si>
  <si>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</si>
  <si>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</si>
  <si>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</si>
  <si>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</si>
  <si>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</si>
  <si>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</si>
  <si>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</si>
  <si>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</si>
  <si>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</si>
  <si>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</si>
  <si>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</si>
  <si>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</si>
  <si>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</si>
  <si>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</si>
  <si>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</si>
  <si>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</si>
  <si>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</si>
  <si>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</si>
  <si>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</si>
  <si>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</si>
  <si>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</si>
  <si>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</si>
  <si>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</si>
  <si>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</si>
  <si>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</si>
  <si>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</si>
  <si>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</si>
  <si>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</si>
  <si>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</si>
  <si>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</si>
  <si>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</si>
  <si>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</si>
  <si>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</si>
  <si>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</si>
  <si>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</si>
  <si>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</si>
  <si>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</si>
  <si>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</si>
  <si>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</si>
  <si>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</si>
  <si>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</si>
  <si>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</si>
  <si>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</si>
  <si>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</si>
  <si>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</si>
  <si>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</si>
  <si>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</si>
  <si>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</si>
  <si>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</si>
  <si>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</si>
  <si>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</si>
  <si>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</si>
  <si>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</si>
  <si>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</si>
  <si>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</si>
  <si>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</si>
  <si>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</si>
  <si>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</si>
  <si>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</si>
  <si>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</si>
  <si>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</si>
  <si>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</si>
  <si>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</si>
  <si>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</si>
  <si>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</si>
  <si>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</si>
  <si>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</si>
  <si>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</si>
  <si>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</si>
  <si>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</si>
  <si>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</si>
  <si>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</si>
  <si>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</si>
  <si>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</si>
  <si>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</si>
  <si>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</si>
  <si>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</si>
  <si>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</si>
  <si>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</si>
  <si>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</si>
  <si>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</si>
  <si>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</si>
  <si>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</si>
  <si>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</si>
  <si>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</si>
  <si>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</si>
  <si>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</si>
  <si>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</si>
  <si>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</si>
  <si>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</si>
  <si>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</si>
  <si>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</si>
  <si>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</si>
  <si>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</si>
  <si>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</si>
  <si>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</si>
  <si>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</si>
  <si>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</si>
  <si>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</si>
  <si>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</si>
  <si>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</si>
  <si>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</si>
  <si>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</si>
  <si>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</si>
  <si>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</si>
  <si>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</si>
  <si>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</si>
  <si>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</si>
  <si>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</si>
  <si>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</si>
  <si>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</si>
  <si>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</si>
  <si>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</si>
  <si>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</si>
  <si>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</si>
  <si>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</si>
  <si>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</si>
  <si>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</si>
  <si>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</si>
  <si>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</si>
  <si>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</si>
  <si>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</si>
  <si>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</si>
  <si>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</si>
  <si>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</si>
  <si>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</si>
  <si>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</si>
  <si>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</si>
  <si>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</si>
  <si>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</si>
  <si>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</si>
  <si>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</si>
  <si>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</si>
  <si>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</si>
  <si>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</si>
  <si>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</si>
  <si>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</si>
  <si>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</si>
  <si>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</si>
  <si>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</si>
  <si>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</si>
  <si>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</si>
  <si>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</si>
  <si>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</si>
  <si>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</si>
  <si>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</si>
  <si>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</si>
  <si>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</si>
  <si>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</si>
  <si>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</si>
  <si>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</si>
  <si>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</si>
  <si>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</si>
  <si>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</si>
  <si>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</si>
  <si>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</si>
  <si>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</si>
  <si>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</si>
  <si>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</si>
  <si>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</si>
  <si>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</si>
  <si>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</si>
  <si>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</si>
  <si>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</si>
  <si>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</si>
  <si>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</si>
  <si>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</si>
  <si>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</si>
  <si>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</si>
  <si>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</si>
  <si>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</si>
  <si>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</si>
  <si>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</si>
  <si>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</si>
  <si>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</si>
  <si>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</si>
  <si>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</si>
  <si>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</si>
  <si>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</si>
  <si>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</si>
  <si>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</si>
  <si>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</si>
  <si>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</si>
  <si>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</si>
  <si>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</si>
  <si>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</si>
  <si>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</si>
  <si>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</si>
  <si>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</si>
  <si>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</si>
  <si>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</si>
  <si>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</si>
  <si>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</si>
  <si>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</si>
  <si>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</si>
  <si>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</si>
  <si>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</si>
  <si>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</si>
  <si>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</si>
  <si>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</si>
  <si>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</si>
  <si>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</si>
  <si>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</si>
  <si>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</si>
  <si>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</si>
  <si>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</si>
  <si>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</si>
  <si>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</si>
  <si>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</si>
  <si>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</si>
  <si>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</si>
  <si>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</si>
  <si>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</si>
  <si>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</si>
  <si>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</si>
  <si>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</si>
  <si>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</si>
  <si>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</si>
  <si>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</si>
  <si>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</si>
  <si>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</si>
  <si>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</si>
  <si>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</si>
  <si>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</si>
  <si>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</si>
  <si>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</si>
  <si>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</si>
  <si>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</si>
  <si>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</si>
  <si>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</si>
  <si>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</si>
  <si>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</si>
  <si>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</si>
  <si>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</si>
  <si>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</si>
  <si>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</si>
  <si>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</si>
  <si>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</si>
  <si>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</si>
  <si>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</si>
  <si>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</si>
  <si>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</si>
  <si>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</si>
  <si>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</si>
  <si>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</si>
  <si>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</si>
  <si>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</si>
  <si>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</si>
  <si>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</si>
  <si>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</si>
  <si>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</si>
  <si>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</si>
  <si>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</si>
  <si>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</si>
  <si>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</si>
  <si>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</si>
  <si>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</si>
  <si>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</si>
  <si>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</si>
  <si>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</si>
  <si>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</si>
  <si>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</si>
  <si>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</si>
  <si>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</si>
  <si>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</si>
  <si>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</si>
  <si>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</si>
  <si>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</si>
  <si>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</si>
  <si>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</si>
  <si>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</si>
  <si>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</si>
  <si>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</si>
  <si>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</si>
  <si>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</si>
  <si>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</si>
  <si>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</si>
  <si>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</si>
  <si>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</si>
  <si>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</si>
  <si>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</si>
  <si>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</si>
  <si>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</si>
  <si>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</si>
  <si>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</si>
  <si>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</si>
  <si>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</si>
  <si>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</si>
  <si>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</si>
  <si>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</si>
  <si>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</si>
  <si>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</si>
  <si>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</si>
  <si>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</si>
  <si>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</si>
  <si>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</si>
  <si>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</si>
  <si>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</si>
  <si>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</si>
  <si>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</si>
  <si>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</si>
  <si>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</si>
  <si>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</si>
  <si>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</si>
  <si>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</si>
  <si>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</si>
  <si>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</si>
  <si>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</si>
  <si>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</si>
  <si>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</si>
  <si>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</si>
  <si>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</si>
  <si>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</si>
  <si>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</si>
  <si>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</si>
  <si>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</si>
  <si>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</si>
  <si>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</si>
  <si>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</si>
  <si>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</si>
  <si>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</si>
  <si>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</si>
  <si>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</si>
  <si>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</si>
  <si>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</si>
  <si>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</si>
  <si>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</si>
  <si>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</si>
  <si>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</si>
  <si>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</si>
  <si>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</si>
  <si>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</si>
  <si>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</si>
  <si>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</si>
  <si>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</si>
  <si>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</si>
  <si>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</si>
  <si>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</si>
  <si>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</si>
  <si>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</si>
  <si>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</si>
  <si>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</si>
  <si>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</si>
  <si>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</si>
  <si>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</si>
  <si>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</si>
  <si>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</si>
  <si>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</si>
  <si>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</si>
  <si>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</si>
  <si>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</si>
  <si>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</si>
  <si>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</si>
  <si>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</si>
  <si>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</si>
  <si>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</si>
  <si>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</si>
  <si>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</si>
  <si>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</si>
  <si>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</si>
  <si>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</si>
  <si>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</si>
  <si>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</si>
  <si>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</si>
  <si>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</si>
  <si>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</si>
  <si>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</si>
  <si>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</si>
  <si>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</si>
  <si>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</si>
  <si>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</si>
  <si>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</si>
  <si>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</si>
  <si>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</si>
  <si>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</si>
  <si>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</si>
  <si>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</si>
  <si>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</si>
  <si>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</si>
  <si>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</si>
  <si>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</si>
  <si>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</si>
  <si>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</si>
  <si>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</si>
  <si>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</si>
  <si>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</si>
  <si>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</si>
  <si>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</si>
  <si>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</si>
  <si>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</si>
  <si>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</si>
  <si>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</si>
  <si>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</si>
  <si>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</si>
  <si>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</si>
  <si>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</si>
  <si>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</si>
  <si>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</si>
  <si>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</si>
  <si>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</si>
  <si>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</si>
  <si>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</si>
  <si>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</si>
  <si>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</si>
  <si>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</si>
  <si>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</si>
  <si>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</si>
  <si>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</si>
  <si>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</si>
  <si>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</si>
  <si>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</si>
  <si>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</si>
  <si>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</si>
  <si>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</si>
  <si>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</si>
  <si>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</si>
  <si>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</si>
  <si>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</si>
  <si>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</si>
  <si>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</si>
  <si>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</si>
  <si>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</si>
  <si>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</si>
  <si>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</si>
  <si>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</si>
  <si>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</si>
  <si>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</si>
  <si>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</si>
  <si>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</si>
  <si>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</si>
  <si>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</si>
  <si>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</si>
  <si>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</si>
  <si>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</si>
  <si>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</si>
  <si>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</si>
  <si>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</si>
  <si>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</si>
  <si>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</si>
  <si>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</si>
  <si>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</si>
  <si>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</si>
  <si>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</si>
  <si>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</si>
  <si>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</si>
  <si>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</si>
  <si>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</si>
  <si>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</si>
  <si>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</si>
  <si>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</si>
  <si>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</si>
  <si>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</si>
  <si>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</si>
  <si>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</si>
  <si>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</si>
  <si>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</si>
  <si>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</si>
  <si>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</si>
  <si>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</si>
  <si>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</si>
  <si>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</si>
  <si>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</si>
  <si>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</si>
  <si>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</si>
  <si>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</si>
  <si>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</si>
  <si>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</si>
  <si>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</si>
  <si>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</si>
  <si>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</si>
  <si>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</si>
  <si>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</si>
  <si>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</si>
  <si>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</si>
  <si>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</si>
  <si>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</si>
  <si>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</si>
  <si>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</si>
  <si>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</si>
  <si>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</si>
  <si>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</si>
  <si>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</si>
  <si>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</si>
  <si>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</si>
  <si>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</si>
  <si>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</si>
  <si>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</si>
  <si>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</si>
  <si>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</si>
  <si>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</si>
  <si>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</si>
  <si>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</si>
  <si>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</si>
  <si>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</si>
  <si>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</si>
  <si>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</si>
  <si>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</si>
  <si>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</si>
  <si>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</si>
  <si>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</si>
  <si>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</si>
  <si>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</si>
  <si>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</si>
  <si>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</si>
  <si>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</si>
  <si>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</si>
  <si>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</si>
  <si>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</si>
  <si>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</si>
  <si>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</si>
  <si>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</si>
  <si>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</si>
  <si>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</si>
  <si>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</si>
  <si>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</si>
  <si>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</si>
  <si>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</si>
  <si>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</si>
  <si>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</si>
  <si>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</si>
  <si>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</si>
  <si>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</si>
  <si>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</si>
  <si>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</si>
  <si>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</si>
  <si>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</si>
  <si>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</si>
  <si>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</si>
  <si>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</si>
  <si>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</si>
  <si>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</si>
  <si>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</si>
  <si>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</si>
  <si>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</si>
  <si>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</si>
  <si>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</si>
  <si>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</si>
  <si>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</si>
  <si>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</si>
  <si>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</si>
  <si>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</si>
  <si>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</si>
  <si>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</si>
  <si>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</si>
  <si>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</si>
  <si>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</si>
  <si>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</si>
  <si>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</si>
  <si>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</si>
  <si>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</si>
  <si>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</si>
  <si>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</si>
  <si>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</si>
  <si>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</si>
  <si>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</si>
  <si>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</si>
  <si>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</si>
  <si>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</si>
  <si>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</si>
  <si>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</si>
  <si>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</si>
  <si>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</si>
  <si>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</si>
  <si>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</si>
  <si>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</si>
  <si>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</si>
  <si>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</si>
  <si>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</si>
  <si>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</si>
  <si>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</si>
  <si>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</si>
  <si>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</si>
  <si>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</si>
  <si>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</si>
  <si>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</si>
  <si>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</si>
  <si>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</si>
  <si>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</si>
  <si>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</si>
  <si>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</si>
  <si>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</si>
  <si>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</si>
  <si>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</si>
  <si>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</si>
  <si>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</si>
  <si>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</si>
  <si>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</si>
  <si>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</si>
  <si>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</si>
  <si>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</si>
  <si>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</si>
  <si>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</si>
  <si>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</si>
  <si>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</si>
  <si>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</si>
  <si>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</si>
  <si>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</si>
  <si>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</si>
  <si>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</si>
  <si>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</si>
  <si>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</si>
  <si>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</si>
  <si>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</si>
  <si>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</si>
  <si>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</si>
  <si>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</si>
  <si>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</si>
  <si>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</si>
  <si>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</si>
  <si>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</si>
  <si>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</si>
  <si>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</si>
  <si>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</si>
  <si>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</si>
  <si>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</si>
  <si>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</si>
  <si>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</si>
  <si>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</si>
  <si>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</si>
  <si>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</si>
  <si>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</si>
  <si>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</si>
  <si>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</si>
  <si>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</si>
  <si>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</si>
  <si>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</si>
  <si>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</si>
  <si>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</si>
  <si>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</si>
  <si>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</si>
  <si>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</si>
  <si>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</si>
  <si>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</si>
  <si>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</si>
  <si>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</si>
  <si>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</si>
  <si>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</si>
  <si>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</si>
  <si>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</si>
  <si>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</si>
  <si>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</si>
  <si>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</si>
  <si>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</si>
  <si>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</si>
  <si>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</si>
  <si>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</si>
  <si>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</si>
  <si>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</si>
  <si>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</si>
  <si>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</si>
  <si>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</si>
  <si>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</si>
  <si>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</si>
  <si>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</si>
  <si>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</si>
  <si>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</si>
  <si>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</si>
  <si>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</si>
  <si>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</si>
  <si>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</si>
  <si>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</si>
  <si>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</si>
  <si>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</si>
  <si>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</si>
  <si>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</si>
  <si>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</si>
  <si>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</si>
  <si>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</si>
  <si>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</si>
  <si>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</si>
  <si>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</si>
  <si>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</si>
  <si>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</si>
  <si>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</si>
  <si>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</si>
  <si>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</si>
  <si>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</si>
  <si>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</si>
  <si>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</si>
  <si>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</si>
  <si>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</si>
  <si>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</si>
  <si>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</si>
  <si>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</si>
  <si>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</si>
  <si>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</si>
  <si>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</si>
  <si>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</si>
  <si>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</si>
  <si>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</si>
  <si>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</si>
  <si>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</si>
  <si>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</si>
  <si>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</si>
  <si>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</si>
  <si>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</si>
  <si>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</si>
  <si>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</si>
  <si>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</si>
  <si>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</si>
  <si>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</si>
  <si>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</si>
  <si>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</si>
  <si>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</si>
  <si>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</si>
  <si>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</si>
  <si>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</si>
  <si>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</si>
  <si>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</si>
  <si>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</si>
  <si>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</si>
  <si>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</si>
  <si>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</si>
  <si>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</si>
  <si>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</si>
  <si>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</si>
  <si>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</si>
  <si>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</si>
  <si>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</si>
  <si>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</si>
  <si>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</si>
  <si>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</si>
  <si>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</si>
  <si>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</si>
  <si>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</si>
  <si>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</si>
  <si>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</si>
  <si>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</si>
  <si>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</si>
  <si>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</si>
  <si>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</si>
  <si>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</si>
  <si>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</si>
  <si>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</si>
  <si>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</si>
  <si>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</si>
  <si>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</si>
  <si>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</si>
  <si>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</si>
  <si>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</si>
  <si>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</si>
  <si>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</si>
  <si>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</si>
  <si>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</si>
  <si>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</si>
  <si>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</si>
  <si>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</si>
  <si>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</si>
  <si>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</si>
  <si>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</si>
  <si>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</si>
  <si>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</si>
  <si>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</si>
  <si>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</si>
  <si>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</si>
  <si>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</si>
  <si>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</si>
  <si>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</si>
  <si>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</si>
  <si>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</si>
  <si>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</si>
  <si>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</si>
  <si>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</si>
  <si>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</si>
  <si>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</si>
  <si>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</si>
  <si>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</si>
  <si>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</si>
  <si>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</si>
  <si>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</si>
  <si>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</si>
  <si>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</si>
  <si>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</si>
  <si>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</si>
  <si>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</si>
  <si>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</si>
  <si>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</si>
  <si>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</si>
  <si>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</si>
  <si>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</si>
  <si>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</si>
  <si>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</si>
  <si>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</si>
  <si>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</si>
  <si>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</si>
  <si>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</si>
  <si>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</si>
  <si>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</si>
  <si>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</si>
  <si>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</si>
  <si>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</si>
  <si>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</si>
  <si>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</si>
  <si>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</si>
  <si>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</si>
  <si>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</si>
  <si>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</si>
  <si>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</si>
  <si>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</si>
  <si>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</si>
  <si>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</si>
  <si>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</si>
  <si>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</si>
  <si>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</si>
  <si>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</si>
  <si>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</si>
  <si>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</si>
  <si>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</si>
  <si>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</si>
  <si>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</si>
  <si>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</si>
  <si>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</si>
  <si>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</si>
  <si>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</si>
  <si>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</si>
  <si>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</si>
  <si>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</si>
  <si>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</si>
  <si>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</si>
  <si>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</si>
  <si>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</si>
  <si>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</si>
  <si>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</si>
  <si>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</si>
  <si>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</si>
  <si>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</si>
  <si>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</si>
  <si>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</si>
  <si>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</si>
  <si>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</si>
  <si>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</si>
  <si>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</si>
  <si>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</si>
  <si>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</si>
  <si>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</si>
  <si>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</si>
  <si>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</si>
  <si>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</si>
  <si>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</si>
  <si>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</si>
  <si>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</si>
  <si>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</si>
  <si>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</si>
  <si>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</si>
  <si>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</si>
  <si>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</si>
  <si>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</si>
  <si>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</si>
  <si>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</si>
  <si>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</si>
  <si>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</si>
  <si>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</si>
  <si>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</si>
  <si>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</si>
  <si>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</si>
  <si>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</si>
  <si>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</si>
  <si>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</si>
  <si>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</si>
  <si>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</si>
  <si>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</si>
  <si>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</si>
  <si>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</si>
  <si>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</si>
  <si>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</si>
  <si>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</si>
  <si>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</si>
  <si>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</si>
  <si>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</si>
  <si>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</si>
  <si>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</si>
  <si>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</si>
  <si>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</si>
  <si>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</si>
  <si>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</si>
  <si>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</si>
  <si>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</si>
  <si>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</si>
  <si>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</si>
  <si>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</si>
  <si>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</si>
  <si>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</si>
  <si>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</si>
  <si>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</si>
  <si>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</si>
  <si>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</si>
  <si>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</si>
  <si>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</si>
  <si>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</si>
  <si>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</si>
  <si>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</si>
  <si>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</si>
  <si>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</si>
  <si>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</si>
  <si>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</si>
  <si>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</si>
  <si>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</si>
  <si>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</si>
  <si>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</si>
  <si>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</si>
  <si>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</si>
  <si>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</si>
  <si>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</si>
  <si>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</si>
  <si>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</si>
  <si>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</si>
  <si>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</si>
  <si>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</si>
  <si>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</si>
  <si>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</si>
  <si>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</si>
  <si>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</si>
  <si>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</si>
  <si>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</si>
  <si>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</si>
  <si>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</si>
  <si>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</si>
  <si>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</si>
  <si>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</si>
  <si>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</si>
  <si>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</si>
  <si>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</si>
  <si>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</si>
  <si>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</si>
  <si>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</si>
  <si>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</si>
  <si>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</si>
  <si>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</si>
  <si>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</si>
  <si>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</si>
  <si>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</si>
  <si>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</si>
  <si>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</si>
  <si>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</si>
  <si>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</si>
  <si>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</si>
  <si>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</si>
  <si>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</si>
  <si>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</si>
  <si>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</si>
  <si>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</si>
  <si>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</si>
  <si>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</si>
  <si>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</si>
  <si>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</si>
  <si>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</si>
  <si>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</si>
  <si>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</si>
  <si>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</si>
  <si>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</si>
  <si>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</si>
  <si>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</si>
  <si>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</si>
  <si>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</si>
  <si>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</si>
  <si>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</si>
  <si>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</si>
  <si>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</si>
  <si>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</si>
  <si>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</si>
  <si>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</si>
  <si>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</si>
  <si>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</si>
  <si>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</si>
  <si>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</si>
  <si>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</si>
  <si>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</si>
  <si>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</si>
  <si>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</si>
  <si>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</si>
  <si>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</si>
  <si>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</si>
  <si>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</si>
  <si>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</si>
  <si>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</si>
  <si>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</si>
  <si>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</si>
  <si>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</si>
  <si>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</si>
  <si>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</si>
  <si>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</si>
  <si>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</si>
  <si>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</si>
  <si>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</si>
  <si>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</si>
  <si>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</si>
  <si>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</si>
  <si>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</si>
  <si>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</si>
  <si>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</si>
  <si>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</si>
  <si>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</si>
  <si>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</si>
  <si>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</si>
  <si>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</si>
  <si>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</si>
  <si>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</si>
  <si>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</si>
  <si>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</si>
  <si>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</si>
  <si>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</si>
  <si>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</si>
  <si>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</si>
  <si>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</si>
  <si>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</si>
  <si>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</si>
  <si>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</si>
  <si>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</si>
  <si>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</si>
  <si>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</si>
  <si>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</si>
  <si>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</si>
  <si>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</si>
  <si>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</si>
  <si>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</si>
  <si>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</si>
  <si>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</si>
  <si>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</si>
  <si>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</si>
  <si>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</si>
  <si>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</si>
  <si>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</si>
  <si>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</si>
  <si>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</si>
  <si>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</si>
  <si>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</si>
  <si>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</si>
  <si>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</si>
  <si>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</si>
  <si>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</si>
  <si>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</si>
  <si>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</si>
  <si>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</si>
  <si>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</si>
  <si>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</si>
  <si>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</si>
  <si>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</si>
  <si>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</si>
  <si>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</si>
  <si>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</si>
  <si>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</si>
  <si>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</si>
  <si>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</si>
  <si>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</si>
  <si>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</si>
  <si>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</si>
  <si>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</si>
  <si>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</si>
  <si>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</si>
  <si>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</si>
  <si>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</si>
  <si>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</si>
  <si>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</si>
  <si>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</si>
  <si>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</si>
  <si>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</si>
  <si>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</si>
  <si>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</si>
  <si>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</si>
  <si>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</si>
  <si>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</si>
  <si>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</si>
  <si>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</si>
  <si>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</si>
  <si>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</si>
  <si>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</si>
  <si>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</si>
  <si>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</si>
  <si>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</si>
  <si>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</si>
  <si>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</si>
  <si>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</si>
  <si>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</si>
  <si>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</si>
  <si>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</si>
  <si>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</si>
  <si>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</si>
  <si>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</si>
  <si>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</si>
  <si>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</si>
  <si>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</si>
  <si>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</si>
  <si>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</si>
  <si>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</si>
  <si>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</si>
  <si>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</si>
  <si>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</si>
  <si>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</si>
  <si>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</si>
  <si>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</si>
  <si>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</si>
  <si>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</si>
  <si>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</si>
  <si>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</si>
  <si>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</si>
  <si>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</si>
  <si>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</si>
  <si>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</si>
  <si>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</si>
  <si>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</si>
  <si>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</si>
  <si>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</si>
  <si>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</si>
  <si>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</si>
  <si>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</si>
  <si>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</si>
  <si>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</si>
  <si>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</si>
  <si>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</si>
  <si>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</si>
  <si>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</si>
  <si>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</si>
  <si>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</si>
  <si>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</si>
  <si>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</si>
  <si>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</si>
  <si>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</si>
  <si>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</si>
  <si>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</si>
  <si>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</si>
  <si>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</si>
  <si>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</si>
  <si>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</si>
  <si>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</si>
  <si>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</si>
  <si>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</si>
  <si>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</si>
  <si>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</si>
  <si>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</si>
  <si>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</si>
  <si>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</si>
  <si>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</si>
  <si>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</si>
  <si>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</si>
  <si>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</si>
  <si>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</si>
  <si>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</si>
  <si>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</si>
  <si>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</si>
  <si>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</si>
  <si>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</si>
  <si>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</si>
  <si>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</si>
  <si>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</si>
  <si>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</si>
  <si>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</si>
  <si>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</si>
  <si>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</si>
  <si>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</si>
  <si>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</si>
  <si>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</si>
  <si>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</si>
  <si>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</si>
  <si>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</si>
  <si>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</si>
  <si>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</si>
  <si>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</si>
  <si>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</si>
  <si>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</si>
  <si>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</si>
  <si>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</si>
  <si>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</si>
  <si>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</si>
  <si>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</si>
  <si>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</si>
  <si>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</si>
  <si>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</si>
  <si>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</si>
  <si>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</si>
  <si>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</si>
  <si>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</si>
  <si>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</si>
  <si>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</si>
  <si>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</si>
  <si>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</si>
  <si>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</si>
  <si>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</si>
  <si>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</si>
  <si>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</si>
  <si>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</si>
  <si>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</si>
  <si>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</si>
  <si>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</si>
  <si>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</si>
  <si>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</si>
  <si>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</si>
  <si>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</si>
  <si>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</si>
  <si>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</si>
  <si>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</si>
  <si>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</si>
  <si>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</si>
  <si>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</si>
  <si>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</si>
  <si>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</si>
  <si>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</si>
  <si>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</si>
  <si>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</si>
  <si>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</si>
  <si>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</si>
  <si>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</si>
  <si>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</si>
  <si>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</si>
  <si>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</si>
  <si>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</si>
  <si>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</si>
  <si>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</si>
  <si>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</si>
  <si>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</si>
  <si>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</si>
  <si>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</si>
  <si>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</si>
  <si>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</si>
  <si>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</si>
  <si>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</si>
  <si>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</si>
  <si>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</si>
  <si>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</si>
  <si>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</si>
  <si>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</si>
  <si>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</si>
  <si>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</si>
  <si>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</si>
  <si>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</si>
  <si>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</si>
  <si>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</si>
  <si>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</si>
  <si>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</si>
  <si>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</si>
  <si>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</si>
  <si>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</si>
  <si>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</si>
  <si>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</si>
  <si>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</si>
  <si>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</si>
  <si>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</si>
  <si>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</si>
  <si>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</si>
  <si>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</si>
  <si>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</si>
  <si>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</si>
  <si>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</si>
  <si>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</si>
  <si>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</si>
  <si>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</si>
  <si>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</si>
  <si>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</si>
  <si>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</si>
  <si>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</si>
  <si>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</si>
  <si>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</si>
  <si>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</si>
  <si>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</si>
  <si>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</si>
  <si>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</si>
  <si>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</si>
  <si>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</si>
  <si>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</si>
  <si>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</si>
  <si>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</si>
  <si>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</si>
  <si>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</si>
  <si>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</si>
  <si>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</si>
  <si>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</si>
  <si>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</si>
  <si>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</si>
  <si>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</si>
  <si>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</si>
  <si>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</si>
  <si>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</si>
  <si>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</si>
  <si>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</si>
  <si>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</si>
  <si>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</si>
  <si>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</si>
  <si>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</si>
  <si>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</si>
  <si>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</si>
  <si>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</si>
  <si>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</si>
  <si>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</si>
  <si>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</si>
  <si>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</si>
  <si>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</si>
  <si>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</si>
  <si>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</si>
  <si>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</si>
  <si>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</si>
  <si>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</si>
  <si>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</si>
  <si>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</si>
  <si>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</si>
  <si>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</si>
  <si>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</si>
  <si>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</si>
  <si>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</si>
  <si>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</si>
  <si>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</si>
  <si>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</si>
  <si>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</si>
  <si>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</si>
  <si>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</si>
  <si>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</si>
  <si>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</si>
  <si>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</si>
  <si>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</si>
  <si>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</si>
  <si>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</si>
  <si>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</si>
  <si>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</si>
  <si>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</si>
  <si>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</si>
  <si>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</si>
  <si>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</si>
  <si>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</si>
  <si>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</si>
  <si>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</si>
  <si>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</si>
  <si>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</si>
  <si>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</si>
  <si>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</si>
  <si>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</si>
  <si>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</si>
  <si>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</si>
  <si>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</si>
  <si>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</si>
  <si>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</si>
  <si>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</si>
  <si>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</si>
  <si>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</si>
  <si>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</si>
  <si>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</si>
  <si>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</si>
  <si>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</si>
  <si>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</si>
  <si>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</si>
  <si>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</si>
  <si>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</si>
  <si>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</si>
  <si>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</si>
  <si>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</si>
  <si>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</si>
  <si>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</si>
  <si>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</si>
  <si>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</si>
  <si>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</si>
  <si>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</si>
  <si>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</si>
  <si>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</si>
  <si>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</si>
  <si>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</si>
  <si>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</si>
  <si>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</si>
  <si>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</si>
  <si>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</si>
  <si>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</si>
  <si>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</si>
  <si>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</si>
  <si>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</si>
  <si>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</si>
  <si>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</si>
  <si>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</si>
  <si>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</si>
  <si>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</si>
  <si>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</si>
  <si>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</si>
  <si>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</si>
  <si>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</si>
  <si>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</si>
  <si>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</si>
  <si>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</si>
  <si>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</si>
  <si>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</si>
  <si>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</si>
  <si>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</si>
  <si>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</si>
  <si>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</si>
  <si>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</si>
  <si>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</si>
  <si>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</si>
  <si>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</si>
  <si>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</si>
  <si>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</si>
  <si>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</si>
  <si>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</si>
  <si>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</si>
  <si>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</si>
  <si>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</si>
  <si>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</si>
  <si>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</si>
  <si>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</si>
  <si>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</si>
  <si>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</si>
  <si>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</si>
  <si>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</si>
  <si>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</si>
  <si>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</si>
  <si>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</si>
  <si>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</si>
  <si>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</si>
  <si>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</si>
  <si>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</si>
  <si>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</si>
  <si>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</si>
  <si>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</si>
  <si>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</si>
  <si>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</si>
  <si>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</si>
  <si>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</si>
  <si>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</si>
  <si>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</si>
  <si>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</si>
  <si>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</si>
  <si>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</si>
  <si>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</si>
  <si>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</si>
  <si>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</si>
  <si>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</si>
  <si>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</si>
  <si>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</si>
  <si>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</si>
  <si>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</si>
  <si>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</si>
  <si>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</si>
  <si>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</si>
  <si>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</si>
  <si>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</si>
  <si>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</si>
  <si>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</si>
  <si>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</si>
  <si>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</si>
  <si>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</si>
  <si>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</si>
  <si>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</si>
  <si>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</si>
  <si>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</si>
  <si>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</si>
  <si>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</si>
  <si>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</si>
  <si>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</si>
  <si>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</si>
  <si>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</si>
  <si>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</si>
  <si>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</si>
  <si>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</si>
  <si>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</si>
  <si>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</si>
  <si>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</si>
  <si>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</si>
  <si>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</si>
  <si>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</si>
  <si>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</si>
  <si>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</si>
  <si>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</si>
  <si>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</si>
  <si>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</si>
  <si>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</si>
  <si>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</si>
  <si>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</si>
  <si>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</si>
  <si>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</si>
  <si>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</si>
  <si>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</si>
  <si>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</si>
  <si>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</si>
  <si>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</si>
  <si>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</si>
  <si>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</si>
  <si>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</si>
  <si>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</si>
  <si>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</si>
  <si>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</si>
  <si>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</si>
  <si>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</si>
  <si>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</si>
  <si>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</si>
  <si>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</si>
  <si>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</si>
  <si>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</si>
  <si>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</si>
  <si>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</si>
  <si>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</si>
  <si>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</si>
  <si>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</si>
  <si>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</si>
  <si>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</si>
  <si>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</si>
  <si>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</si>
  <si>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</si>
  <si>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</si>
  <si>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</si>
  <si>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</si>
  <si>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</si>
  <si>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</si>
  <si>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</si>
  <si>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</si>
  <si>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</si>
  <si>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</si>
  <si>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</si>
  <si>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</si>
  <si>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</si>
  <si>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</si>
  <si>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</si>
  <si>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</si>
  <si>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</si>
  <si>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</si>
  <si>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</si>
  <si>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</si>
  <si>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</si>
  <si>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</si>
  <si>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</si>
  <si>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</si>
  <si>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</si>
  <si>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</si>
  <si>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</si>
  <si>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</si>
  <si>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</si>
  <si>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</si>
  <si>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</si>
  <si>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</si>
  <si>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</si>
  <si>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</si>
  <si>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</si>
  <si>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</si>
  <si>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</si>
  <si>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</si>
  <si>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</si>
  <si>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</si>
  <si>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</si>
  <si>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</si>
  <si>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</si>
  <si>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</si>
  <si>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</si>
  <si>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</si>
  <si>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</si>
  <si>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</si>
  <si>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</si>
  <si>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</si>
  <si>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</si>
  <si>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</si>
  <si>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</si>
  <si>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</si>
  <si>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</si>
  <si>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</si>
  <si>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</si>
  <si>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</si>
  <si>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</si>
  <si>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</si>
  <si>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</si>
  <si>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</si>
  <si>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</si>
  <si>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</si>
  <si>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</si>
  <si>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</si>
  <si>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</si>
  <si>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</si>
  <si>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</si>
  <si>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</si>
  <si>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</si>
  <si>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</si>
  <si>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</si>
  <si>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</si>
  <si>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</si>
  <si>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</si>
  <si>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</si>
  <si>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</si>
  <si>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</si>
  <si>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</si>
  <si>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</si>
  <si>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</si>
  <si>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</si>
  <si>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</si>
  <si>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</si>
  <si>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</si>
  <si>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</si>
  <si>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</si>
  <si>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</si>
  <si>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</si>
  <si>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</si>
  <si>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</si>
  <si>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</si>
  <si>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</si>
  <si>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</si>
  <si>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</si>
  <si>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</si>
  <si>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</si>
  <si>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</si>
  <si>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</si>
  <si>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</si>
  <si>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</si>
  <si>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</si>
  <si>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</si>
  <si>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</si>
  <si>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</si>
  <si>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</si>
  <si>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</si>
  <si>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</si>
  <si>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</si>
  <si>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</si>
  <si>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</si>
  <si>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</si>
  <si>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</si>
  <si>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</si>
  <si>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</si>
  <si>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</si>
  <si>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</si>
  <si>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</si>
  <si>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</si>
  <si>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</si>
  <si>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</si>
  <si>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</si>
  <si>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</si>
  <si>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</si>
  <si>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</si>
  <si>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</si>
  <si>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</si>
  <si>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</si>
  <si>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</si>
  <si>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</si>
  <si>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</si>
  <si>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</si>
  <si>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</si>
  <si>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</si>
  <si>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</si>
  <si>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</si>
  <si>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</si>
  <si>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</si>
  <si>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</si>
  <si>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</si>
  <si>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</si>
  <si>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</si>
  <si>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</si>
  <si>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</si>
  <si>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</si>
  <si>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</si>
  <si>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</si>
  <si>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</si>
  <si>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</si>
  <si>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</si>
  <si>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</si>
  <si>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</si>
  <si>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</si>
  <si>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</si>
  <si>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</si>
  <si>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</si>
  <si>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</si>
  <si>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</si>
  <si>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</si>
  <si>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</si>
  <si>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</si>
  <si>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</si>
  <si>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</si>
  <si>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</si>
  <si>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</si>
  <si>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</si>
  <si>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</si>
  <si>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</si>
  <si>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</si>
  <si>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</si>
  <si>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</si>
  <si>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</si>
  <si>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</si>
  <si>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</si>
  <si>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</si>
  <si>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</si>
  <si>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</si>
  <si>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</si>
  <si>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</si>
  <si>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</si>
  <si>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</si>
  <si>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</si>
  <si>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</si>
  <si>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</si>
  <si>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</si>
  <si>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</si>
  <si>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</si>
  <si>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</si>
  <si>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</si>
  <si>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</si>
  <si>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</si>
  <si>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</si>
  <si>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</si>
  <si>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</si>
  <si>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</si>
  <si>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</si>
  <si>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</si>
  <si>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</si>
  <si>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</si>
  <si>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</si>
  <si>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</si>
  <si>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</si>
  <si>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</si>
  <si>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</si>
  <si>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</si>
  <si>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</si>
  <si>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</si>
  <si>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</si>
  <si>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</si>
  <si>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</si>
  <si>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</si>
  <si>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</si>
  <si>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</si>
  <si>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</si>
  <si>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</si>
  <si>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</si>
  <si>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</si>
  <si>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</si>
  <si>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</si>
  <si>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</si>
  <si>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</si>
  <si>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</si>
  <si>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</si>
  <si>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</si>
  <si>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</si>
  <si>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</si>
  <si>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</si>
  <si>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</si>
  <si>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</si>
  <si>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</si>
  <si>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</si>
  <si>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</si>
  <si>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</si>
  <si>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</si>
  <si>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</si>
  <si>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</si>
  <si>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</si>
  <si>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</si>
  <si>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</si>
  <si>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</si>
  <si>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</si>
  <si>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</si>
  <si>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</si>
  <si>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</si>
  <si>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</si>
  <si>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</si>
  <si>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</si>
  <si>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</si>
  <si>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</si>
  <si>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</si>
  <si>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</si>
  <si>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</si>
  <si>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</si>
  <si>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</si>
  <si>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</si>
  <si>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</si>
  <si>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</si>
  <si>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</si>
  <si>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</si>
  <si>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</si>
  <si>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</si>
  <si>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</si>
  <si>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</si>
  <si>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</si>
  <si>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</si>
  <si>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</si>
  <si>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</si>
  <si>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</si>
  <si>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</si>
  <si>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</si>
  <si>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</si>
  <si>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</si>
  <si>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</si>
  <si>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</si>
  <si>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</si>
  <si>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</si>
  <si>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</si>
  <si>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</si>
  <si>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</si>
  <si>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</si>
  <si>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</si>
  <si>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</si>
  <si>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</si>
  <si>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</si>
  <si>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</si>
  <si>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</si>
  <si>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</si>
  <si>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</si>
  <si>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</si>
  <si>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</si>
  <si>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</si>
  <si>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</si>
  <si>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</si>
  <si>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</si>
  <si>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</si>
  <si>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</si>
  <si>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</si>
  <si>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</si>
  <si>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</si>
  <si>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</si>
  <si>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</si>
  <si>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</si>
  <si>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</si>
  <si>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</si>
  <si>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</si>
  <si>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</si>
  <si>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</si>
  <si>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</si>
  <si>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</si>
  <si>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</si>
  <si>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</si>
  <si>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</si>
  <si>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</si>
  <si>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</si>
  <si>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</si>
  <si>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</si>
  <si>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</si>
  <si>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</si>
  <si>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</si>
  <si>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</si>
  <si>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</si>
  <si>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</si>
  <si>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</si>
  <si>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</si>
  <si>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</si>
  <si>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</si>
  <si>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</si>
  <si>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</si>
  <si>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</si>
  <si>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</si>
  <si>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</si>
  <si>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</si>
  <si>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</si>
  <si>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</si>
  <si>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</si>
  <si>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</si>
  <si>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</si>
  <si>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</si>
  <si>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</si>
  <si>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</si>
  <si>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</si>
  <si>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</si>
  <si>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</si>
  <si>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</si>
  <si>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</si>
  <si>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</si>
  <si>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</si>
  <si>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</si>
  <si>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</si>
  <si>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</si>
  <si>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</si>
  <si>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</si>
  <si>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</si>
  <si>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</si>
  <si>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</si>
  <si>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</si>
  <si>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</si>
  <si>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</si>
  <si>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</si>
  <si>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</si>
  <si>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</si>
  <si>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</si>
  <si>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</si>
  <si>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</si>
  <si>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</si>
  <si>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</si>
  <si>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</si>
  <si>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</si>
  <si>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</si>
  <si>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</si>
  <si>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</si>
  <si>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</si>
  <si>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</si>
  <si>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</si>
  <si>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</si>
  <si>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</si>
  <si>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</si>
  <si>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</si>
  <si>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</si>
  <si>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</si>
  <si>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</si>
  <si>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</si>
  <si>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</si>
  <si>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</si>
  <si>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</si>
  <si>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</si>
  <si>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</si>
  <si>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</si>
  <si>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</si>
  <si>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</si>
  <si>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</si>
  <si>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</si>
  <si>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</si>
  <si>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</si>
  <si>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</si>
  <si>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</si>
  <si>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</si>
  <si>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</si>
  <si>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</si>
  <si>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</si>
  <si>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</si>
  <si>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</si>
  <si>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</si>
  <si>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</si>
  <si>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</si>
  <si>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</si>
  <si>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</si>
  <si>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</si>
  <si>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</si>
  <si>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</si>
  <si>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</si>
  <si>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</si>
  <si>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</si>
  <si>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</si>
  <si>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</si>
  <si>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</si>
  <si>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</si>
  <si>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</si>
  <si>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</si>
  <si>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</si>
  <si>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</si>
  <si>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</si>
  <si>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</si>
  <si>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</si>
  <si>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</si>
  <si>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</si>
  <si>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</si>
  <si>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</si>
  <si>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</si>
  <si>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</si>
  <si>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</si>
  <si>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</si>
  <si>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</si>
  <si>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</si>
  <si>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</si>
  <si>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</si>
  <si>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</si>
  <si>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</si>
  <si>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</si>
  <si>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</si>
  <si>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</si>
  <si>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</si>
  <si>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</si>
  <si>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</si>
  <si>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</si>
  <si>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</si>
  <si>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</si>
  <si>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</si>
  <si>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</si>
  <si>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</si>
  <si>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</si>
  <si>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</si>
  <si>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</si>
  <si>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</si>
  <si>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</si>
  <si>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</si>
  <si>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</si>
  <si>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</si>
  <si>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</si>
  <si>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</si>
  <si>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</si>
  <si>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</si>
  <si>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</si>
  <si>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</si>
  <si>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</si>
  <si>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</si>
  <si>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</si>
  <si>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</si>
  <si>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</si>
  <si>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</si>
  <si>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</si>
  <si>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</si>
  <si>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</si>
  <si>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</si>
  <si>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</si>
  <si>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</si>
  <si>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</si>
  <si>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</si>
  <si>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</si>
  <si>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</si>
  <si>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</si>
  <si>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</si>
  <si>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</si>
  <si>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</si>
  <si>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</si>
  <si>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</si>
  <si>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</si>
  <si>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</si>
  <si>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</si>
  <si>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</si>
  <si>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</si>
  <si>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</si>
  <si>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</si>
  <si>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</si>
  <si>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</si>
  <si>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</si>
  <si>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</si>
  <si>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</si>
  <si>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</si>
  <si>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</si>
  <si>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</si>
  <si>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</si>
  <si>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</si>
  <si>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</si>
  <si>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</si>
  <si>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</si>
  <si>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</si>
  <si>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</si>
  <si>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</si>
  <si>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</si>
  <si>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</si>
  <si>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</si>
  <si>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</si>
  <si>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</si>
  <si>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</si>
  <si>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</si>
  <si>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</si>
  <si>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</si>
  <si>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</si>
  <si>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</si>
  <si>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</si>
  <si>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</si>
  <si>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</si>
  <si>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</si>
  <si>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</si>
  <si>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</si>
  <si>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</si>
  <si>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</si>
  <si>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</si>
  <si>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</si>
  <si>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</si>
  <si>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</si>
  <si>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</si>
  <si>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</si>
  <si>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</si>
  <si>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</si>
  <si>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</si>
  <si>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</si>
  <si>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</si>
  <si>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</si>
  <si>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</si>
  <si>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</si>
  <si>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</si>
  <si>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</si>
  <si>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</si>
  <si>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</si>
  <si>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</si>
  <si>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</si>
  <si>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</si>
  <si>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</si>
  <si>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</si>
  <si>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</si>
  <si>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</si>
  <si>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</si>
  <si>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</si>
  <si>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</si>
  <si>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</si>
  <si>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</si>
  <si>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</si>
  <si>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</si>
  <si>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</si>
  <si>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</si>
  <si>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</si>
  <si>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</si>
  <si>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</si>
  <si>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</si>
  <si>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</si>
  <si>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</si>
  <si>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</si>
  <si>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</si>
  <si>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</si>
  <si>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</si>
  <si>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</si>
  <si>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</si>
  <si>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</si>
  <si>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</si>
  <si>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</si>
  <si>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</si>
  <si>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</si>
  <si>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</si>
  <si>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</si>
  <si>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</si>
  <si>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</si>
  <si>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</si>
  <si>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</si>
  <si>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</si>
  <si>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</si>
  <si>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</si>
  <si>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</si>
  <si>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</si>
  <si>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</si>
  <si>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</si>
  <si>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</si>
  <si>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</si>
  <si>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</si>
  <si>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</si>
  <si>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</si>
  <si>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</si>
  <si>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</si>
  <si>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</si>
  <si>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</si>
  <si>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</si>
  <si>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</si>
  <si>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</si>
  <si>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</si>
  <si>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</si>
  <si>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</si>
  <si>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</si>
  <si>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</si>
  <si>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</si>
  <si>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</si>
  <si>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</si>
  <si>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</si>
  <si>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</si>
  <si>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</si>
  <si>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</si>
  <si>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</si>
  <si>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</si>
  <si>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</si>
  <si>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</si>
  <si>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</si>
  <si>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</si>
  <si>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</si>
  <si>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</si>
  <si>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</si>
  <si>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</si>
  <si>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</si>
  <si>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</si>
  <si>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</si>
  <si>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</si>
  <si>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</si>
  <si>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</si>
  <si>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</si>
  <si>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</si>
  <si>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</si>
  <si>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</si>
  <si>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</si>
  <si>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</si>
  <si>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</si>
  <si>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</si>
  <si>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</si>
  <si>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</si>
  <si>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</si>
  <si>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</si>
  <si>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</si>
  <si>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</si>
  <si>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</si>
  <si>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</si>
  <si>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</si>
  <si>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</si>
  <si>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</si>
  <si>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</si>
  <si>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</si>
  <si>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</si>
  <si>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</si>
  <si>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</si>
  <si>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</si>
  <si>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</si>
  <si>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</si>
  <si>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</si>
  <si>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</si>
  <si>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</si>
  <si>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</si>
  <si>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</si>
  <si>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</si>
  <si>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</si>
  <si>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</si>
  <si>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</si>
  <si>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</si>
  <si>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</si>
  <si>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</si>
  <si>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</si>
  <si>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</si>
  <si>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</si>
  <si>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</si>
  <si>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</si>
  <si>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</si>
  <si>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</si>
  <si>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</si>
  <si>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</si>
  <si>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</si>
  <si>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</si>
  <si>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</si>
  <si>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</si>
  <si>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</si>
  <si>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</si>
  <si>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</si>
  <si>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</si>
  <si>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</si>
  <si>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</si>
  <si>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</si>
  <si>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</si>
  <si>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</si>
  <si>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</si>
  <si>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</si>
  <si>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</si>
  <si>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</si>
  <si>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</si>
  <si>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</si>
  <si>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</si>
  <si>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</si>
  <si>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</si>
  <si>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</si>
  <si>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</si>
  <si>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</si>
  <si>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</si>
  <si>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</si>
  <si>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</si>
  <si>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</si>
  <si>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</si>
  <si>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</si>
  <si>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</si>
  <si>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</si>
  <si>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</si>
  <si>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</si>
  <si>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</si>
  <si>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</si>
  <si>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</si>
  <si>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</si>
  <si>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</si>
  <si>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</si>
  <si>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</si>
  <si>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</si>
  <si>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</si>
  <si>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</si>
  <si>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</si>
  <si>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</si>
  <si>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</si>
  <si>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</si>
  <si>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</si>
  <si>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</si>
  <si>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</si>
  <si>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</si>
  <si>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</si>
  <si>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</si>
  <si>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</si>
  <si>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</si>
  <si>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</si>
  <si>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</si>
  <si>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</si>
  <si>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</si>
  <si>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</si>
  <si>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</si>
  <si>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</si>
  <si>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</si>
  <si>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</si>
  <si>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</si>
  <si>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</si>
  <si>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</si>
  <si>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</si>
  <si>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</si>
  <si>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</si>
  <si>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</si>
  <si>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</si>
  <si>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</si>
  <si>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</si>
  <si>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</si>
  <si>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</si>
  <si>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</si>
  <si>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</si>
  <si>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</si>
  <si>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</si>
  <si>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</si>
  <si>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</si>
  <si>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</si>
  <si>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</si>
  <si>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</si>
  <si>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</si>
  <si>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</si>
  <si>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</si>
  <si>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</si>
  <si>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</si>
  <si>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</si>
  <si>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</si>
  <si>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</si>
  <si>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</si>
  <si>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</si>
  <si>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</si>
  <si>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</si>
  <si>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</si>
  <si>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</si>
  <si>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</si>
  <si>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</si>
  <si>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</si>
  <si>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</si>
  <si>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</si>
  <si>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</si>
  <si>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</si>
  <si>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</si>
  <si>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</si>
  <si>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</si>
  <si>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</si>
  <si>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</si>
  <si>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</si>
  <si>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</si>
  <si>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</si>
  <si>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</si>
  <si>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</si>
  <si>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</si>
  <si>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</si>
  <si>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</si>
  <si>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</si>
  <si>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</si>
  <si>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</si>
  <si>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</si>
  <si>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</si>
  <si>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</si>
  <si>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</si>
  <si>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</si>
  <si>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</si>
  <si>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</si>
  <si>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</si>
  <si>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</si>
  <si>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</si>
  <si>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</si>
  <si>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</si>
  <si>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</si>
  <si>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</si>
  <si>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</si>
  <si>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</si>
  <si>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</si>
  <si>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</si>
  <si>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</si>
  <si>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</si>
  <si>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</si>
  <si>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</si>
  <si>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</si>
  <si>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</si>
  <si>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</si>
  <si>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</si>
  <si>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</si>
  <si>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</si>
  <si>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</si>
  <si>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</si>
  <si>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</si>
  <si>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</si>
  <si>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</si>
  <si>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</si>
  <si>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</si>
  <si>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</si>
  <si>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</si>
  <si>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</si>
  <si>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</si>
  <si>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</si>
  <si>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</si>
  <si>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</si>
  <si>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</si>
  <si>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</si>
  <si>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</si>
  <si>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</si>
  <si>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</si>
  <si>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</si>
  <si>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</si>
  <si>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</si>
  <si>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</si>
  <si>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</si>
  <si>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</si>
  <si>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</si>
  <si>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</si>
  <si>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</si>
  <si>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</si>
  <si>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</si>
  <si>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</si>
  <si>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</si>
  <si>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</si>
  <si>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</si>
  <si>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</si>
  <si>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</si>
  <si>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</si>
  <si>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</si>
  <si>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</si>
  <si>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</si>
  <si>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</si>
  <si>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</si>
  <si>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</si>
  <si>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</si>
  <si>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</si>
  <si>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</si>
  <si>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</si>
  <si>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</si>
  <si>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</si>
  <si>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</si>
  <si>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</si>
  <si>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</si>
  <si>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</si>
  <si>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</si>
  <si>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</si>
  <si>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</si>
  <si>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</si>
  <si>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</si>
  <si>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</si>
  <si>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</si>
  <si>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</si>
  <si>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</si>
  <si>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</si>
  <si>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</si>
  <si>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</si>
  <si>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</si>
  <si>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</si>
  <si>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</si>
  <si>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</si>
  <si>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</si>
  <si>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</si>
  <si>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</si>
  <si>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</si>
  <si>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</si>
  <si>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</si>
  <si>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</si>
  <si>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</si>
  <si>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</si>
  <si>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</si>
  <si>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</si>
  <si>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</si>
  <si>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</si>
  <si>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</si>
  <si>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</si>
  <si>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</si>
  <si>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</si>
  <si>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</si>
  <si>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</si>
  <si>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</si>
  <si>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</si>
  <si>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</si>
  <si>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</si>
  <si>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</si>
  <si>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</si>
  <si>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</si>
  <si>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</si>
  <si>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</si>
  <si>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</si>
  <si>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</si>
  <si>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</si>
  <si>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</si>
  <si>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</si>
  <si>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</si>
  <si>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</si>
  <si>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</si>
  <si>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</si>
  <si>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</si>
  <si>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</si>
  <si>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</si>
  <si>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</si>
  <si>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</si>
  <si>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</si>
  <si>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</si>
  <si>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</si>
  <si>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</si>
  <si>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</si>
  <si>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</si>
  <si>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</si>
  <si>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</si>
  <si>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</si>
  <si>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</si>
  <si>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</si>
  <si>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</si>
  <si>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</si>
  <si>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</si>
  <si>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</si>
  <si>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</si>
  <si>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</si>
  <si>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</si>
  <si>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</si>
  <si>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</si>
  <si>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</si>
  <si>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</si>
  <si>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</si>
  <si>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</si>
  <si>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</si>
  <si>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</si>
  <si>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</si>
  <si>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</si>
  <si>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</si>
  <si>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</si>
  <si>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</si>
  <si>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</si>
  <si>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</si>
  <si>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</si>
  <si>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</si>
  <si>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</si>
  <si>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</si>
  <si>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</si>
  <si>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</si>
  <si>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</si>
  <si>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</si>
  <si>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</si>
  <si>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</si>
  <si>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</si>
  <si>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</si>
  <si>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</si>
  <si>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</si>
  <si>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</si>
  <si>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</si>
  <si>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</si>
  <si>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</si>
  <si>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</si>
  <si>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</si>
  <si>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</si>
  <si>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</si>
  <si>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</si>
  <si>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</si>
  <si>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</si>
  <si>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</si>
  <si>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</si>
  <si>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</si>
  <si>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</si>
  <si>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</si>
  <si>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</si>
  <si>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</si>
  <si>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</si>
  <si>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</si>
  <si>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</si>
  <si>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</si>
  <si>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</si>
  <si>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</si>
  <si>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</si>
  <si>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</si>
  <si>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</si>
  <si>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</si>
  <si>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</si>
  <si>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</si>
  <si>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</si>
  <si>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</si>
  <si>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</si>
  <si>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</si>
  <si>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</si>
  <si>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</si>
  <si>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</si>
  <si>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</si>
  <si>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</si>
  <si>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</si>
  <si>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</si>
  <si>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</si>
  <si>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</si>
  <si>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</si>
  <si>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</si>
  <si>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</si>
  <si>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</si>
  <si>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</si>
  <si>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</si>
  <si>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</si>
  <si>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</si>
  <si>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</si>
  <si>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</si>
  <si>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</si>
  <si>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</si>
  <si>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</si>
  <si>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</si>
  <si>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</si>
  <si>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</si>
  <si>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</si>
  <si>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</si>
  <si>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</si>
  <si>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</si>
  <si>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</si>
  <si>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</si>
  <si>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</si>
  <si>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</si>
  <si>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</si>
  <si>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</si>
  <si>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</si>
  <si>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</si>
  <si>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</si>
  <si>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</si>
  <si>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</si>
  <si>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</si>
  <si>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</si>
  <si>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</si>
  <si>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</si>
  <si>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</si>
  <si>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</si>
  <si>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</si>
  <si>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</si>
  <si>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</si>
  <si>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</si>
  <si>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</si>
  <si>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</si>
  <si>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</si>
  <si>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</si>
  <si>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</si>
  <si>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</si>
  <si>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</si>
  <si>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</si>
  <si>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</si>
  <si>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</si>
  <si>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</si>
  <si>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</si>
  <si>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</si>
  <si>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</si>
  <si>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</si>
  <si>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</si>
  <si>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</si>
  <si>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</si>
  <si>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</si>
  <si>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</si>
  <si>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</si>
  <si>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</si>
  <si>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</si>
  <si>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</si>
  <si>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</si>
  <si>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</si>
  <si>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</si>
  <si>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</si>
  <si>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</si>
  <si>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</si>
  <si>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</si>
  <si>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</si>
  <si>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</si>
  <si>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</si>
  <si>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</si>
  <si>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</si>
  <si>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</si>
  <si>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</si>
  <si>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</si>
  <si>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</si>
  <si>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</si>
  <si>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</si>
  <si>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</si>
  <si>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</si>
  <si>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</si>
  <si>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</si>
  <si>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</si>
  <si>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</si>
  <si>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</si>
  <si>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</si>
  <si>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</si>
  <si>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</si>
  <si>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</si>
  <si>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</si>
  <si>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</si>
  <si>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</si>
  <si>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</si>
  <si>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</si>
  <si>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</si>
  <si>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</si>
  <si>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</si>
  <si>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</si>
  <si>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</si>
  <si>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</si>
  <si>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</si>
  <si>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</si>
  <si>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</si>
  <si>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</si>
  <si>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</si>
  <si>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</si>
  <si>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</si>
  <si>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</si>
  <si>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</si>
  <si>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</si>
  <si>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</si>
  <si>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</si>
  <si>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</si>
  <si>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</si>
  <si>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</si>
  <si>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</si>
  <si>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</si>
  <si>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</si>
  <si>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</si>
  <si>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</si>
  <si>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</si>
  <si>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</si>
  <si>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</si>
  <si>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</si>
  <si>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</si>
  <si>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</si>
  <si>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</si>
  <si>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</si>
  <si>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</si>
  <si>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</si>
  <si>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</si>
  <si>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</si>
  <si>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</si>
  <si>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</si>
  <si>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</si>
  <si>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</si>
  <si>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</si>
  <si>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</si>
  <si>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</si>
  <si>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</si>
  <si>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</si>
  <si>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</si>
  <si>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</si>
  <si>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</si>
  <si>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</si>
  <si>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</si>
  <si>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</si>
  <si>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</si>
  <si>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</si>
  <si>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</si>
  <si>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</si>
  <si>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</si>
  <si>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</si>
  <si>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</si>
  <si>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</si>
  <si>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</si>
  <si>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</si>
  <si>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</si>
  <si>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</si>
  <si>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</si>
  <si>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</si>
  <si>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</si>
  <si>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</si>
  <si>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</si>
  <si>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</si>
  <si>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</si>
  <si>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</si>
  <si>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</si>
  <si>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</si>
  <si>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</si>
  <si>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</si>
  <si>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</si>
  <si>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</si>
  <si>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</si>
  <si>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</si>
  <si>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</si>
  <si>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</si>
  <si>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</si>
  <si>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</si>
  <si>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</si>
  <si>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</si>
  <si>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</si>
  <si>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</si>
  <si>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</si>
  <si>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</si>
  <si>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</si>
  <si>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</si>
  <si>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</si>
  <si>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</si>
  <si>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</si>
  <si>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</si>
  <si>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</si>
  <si>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</si>
  <si>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</si>
  <si>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</si>
  <si>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</si>
  <si>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</si>
  <si>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</si>
  <si>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</si>
  <si>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</si>
  <si>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</si>
  <si>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</si>
  <si>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</si>
  <si>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</si>
  <si>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</si>
  <si>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</si>
  <si>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</si>
  <si>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</si>
  <si>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</si>
  <si>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</si>
  <si>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</si>
  <si>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</si>
  <si>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</si>
  <si>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</si>
  <si>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</si>
  <si>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</si>
  <si>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</si>
  <si>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</si>
  <si>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</si>
  <si>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</si>
  <si>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</si>
  <si>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</si>
  <si>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</si>
  <si>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</si>
  <si>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</si>
  <si>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</si>
  <si>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</si>
  <si>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</si>
  <si>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</si>
  <si>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</si>
  <si>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</si>
  <si>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</si>
  <si>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</si>
  <si>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</si>
  <si>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</si>
  <si>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</si>
  <si>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</si>
  <si>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</si>
  <si>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</si>
  <si>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</si>
  <si>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</si>
  <si>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</si>
  <si>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</si>
  <si>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</si>
  <si>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</si>
  <si>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</si>
  <si>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</si>
  <si>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</si>
  <si>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</si>
  <si>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</si>
  <si>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</si>
  <si>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</si>
  <si>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</si>
  <si>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</si>
  <si>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</si>
  <si>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</si>
  <si>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</si>
  <si>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</si>
  <si>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</si>
  <si>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</si>
  <si>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</si>
  <si>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</si>
  <si>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</si>
  <si>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</si>
  <si>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</si>
  <si>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</si>
  <si>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</si>
  <si>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</si>
  <si>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</si>
  <si>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</si>
  <si>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</si>
  <si>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</si>
  <si>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</si>
  <si>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</si>
  <si>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</si>
  <si>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</si>
  <si>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</si>
  <si>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</si>
  <si>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</si>
  <si>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</si>
  <si>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</si>
  <si>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</si>
  <si>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</si>
  <si>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</si>
  <si>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</si>
  <si>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</si>
  <si>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</si>
  <si>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</si>
  <si>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</si>
  <si>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</si>
  <si>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</si>
  <si>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</si>
  <si>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</si>
  <si>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</si>
  <si>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</si>
  <si>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</si>
  <si>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</si>
  <si>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</si>
  <si>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</si>
  <si>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</si>
  <si>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</si>
  <si>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</si>
  <si>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</si>
  <si>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</si>
  <si>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</si>
  <si>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</si>
  <si>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</si>
  <si>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</si>
  <si>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</si>
  <si>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</si>
  <si>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</si>
  <si>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</si>
  <si>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</si>
  <si>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</si>
  <si>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</si>
  <si>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</si>
  <si>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</si>
  <si>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</si>
  <si>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</si>
  <si>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</si>
  <si>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</si>
  <si>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</si>
  <si>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</si>
  <si>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</si>
  <si>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</si>
  <si>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</si>
  <si>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</si>
  <si>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</si>
  <si>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</si>
  <si>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</si>
  <si>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</si>
  <si>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</si>
  <si>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</si>
  <si>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</si>
  <si>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</si>
  <si>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</si>
  <si>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</si>
  <si>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</si>
  <si>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</si>
  <si>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</si>
  <si>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</si>
  <si>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</si>
  <si>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</si>
  <si>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</si>
  <si>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</si>
  <si>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</si>
  <si>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</si>
  <si>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</si>
  <si>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</si>
  <si>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</si>
  <si>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</si>
  <si>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</si>
  <si>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</si>
  <si>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</si>
  <si>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</si>
  <si>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</si>
  <si>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</si>
  <si>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</si>
  <si>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</si>
  <si>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</si>
  <si>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</si>
  <si>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</si>
  <si>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</si>
  <si>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</si>
  <si>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</si>
  <si>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</si>
  <si>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</si>
  <si>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</si>
  <si>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</si>
  <si>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</si>
  <si>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</si>
  <si>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</si>
  <si>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</si>
  <si>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</si>
  <si>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</si>
  <si>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</si>
  <si>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</si>
  <si>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</si>
  <si>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</si>
  <si>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</si>
  <si>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</si>
  <si>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</si>
  <si>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</si>
  <si>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</si>
  <si>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</si>
  <si>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</si>
  <si>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</si>
  <si>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</si>
  <si>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</si>
  <si>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</si>
  <si>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</si>
  <si>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</si>
  <si>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</si>
  <si>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</si>
  <si>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</si>
  <si>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</si>
  <si>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</si>
  <si>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</si>
  <si>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</si>
  <si>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</si>
  <si>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</si>
  <si>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</si>
  <si>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</si>
  <si>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</si>
  <si>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</si>
  <si>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</si>
  <si>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</si>
  <si>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</si>
  <si>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</si>
  <si>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</si>
  <si>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</si>
  <si>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</si>
  <si>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</si>
  <si>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</si>
  <si>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</si>
  <si>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</si>
  <si>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</si>
  <si>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</si>
  <si>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</si>
  <si>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</si>
  <si>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</si>
  <si>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</si>
  <si>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</si>
  <si>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</si>
  <si>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</si>
  <si>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</si>
  <si>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</si>
  <si>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</si>
  <si>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</si>
  <si>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</si>
  <si>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</si>
  <si>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</si>
  <si>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</si>
  <si>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</si>
  <si>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</si>
  <si>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</si>
  <si>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</si>
  <si>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</si>
  <si>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</si>
  <si>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</si>
  <si>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</si>
  <si>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</si>
  <si>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</si>
  <si>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</si>
  <si>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</si>
  <si>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</si>
  <si>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</si>
  <si>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</si>
  <si>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</si>
  <si>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</si>
  <si>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</si>
  <si>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</si>
  <si>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</si>
  <si>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</si>
  <si>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</si>
  <si>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</si>
  <si>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</si>
  <si>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</si>
  <si>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</si>
  <si>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</si>
  <si>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</si>
  <si>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</si>
  <si>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</si>
  <si>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</si>
  <si>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</si>
  <si>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</si>
  <si>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</si>
  <si>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</si>
  <si>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</si>
  <si>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</si>
  <si>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</si>
  <si>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</si>
  <si>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</si>
  <si>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</si>
  <si>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</si>
  <si>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</si>
  <si>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</si>
  <si>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</si>
  <si>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</si>
  <si>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</si>
  <si>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</si>
  <si>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</si>
  <si>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</si>
  <si>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</si>
  <si>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</si>
  <si>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</si>
  <si>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</si>
  <si>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</si>
  <si>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</si>
  <si>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</si>
  <si>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</si>
  <si>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</si>
  <si>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</si>
  <si>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</si>
  <si>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</si>
  <si>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</si>
  <si>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</si>
  <si>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</si>
  <si>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</si>
  <si>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</si>
  <si>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</si>
  <si>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</si>
  <si>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</si>
  <si>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</si>
  <si>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</si>
  <si>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</si>
  <si>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</si>
  <si>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</si>
  <si>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</si>
  <si>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</si>
  <si>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</si>
  <si>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</si>
  <si>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</si>
  <si>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</si>
  <si>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</si>
  <si>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</si>
  <si>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</si>
  <si>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</si>
  <si>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</si>
  <si>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</si>
  <si>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</si>
  <si>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</si>
  <si>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</si>
  <si>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</si>
  <si>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</si>
  <si>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</si>
  <si>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</si>
  <si>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</si>
  <si>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</si>
  <si>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</si>
  <si>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</si>
  <si>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</si>
  <si>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</si>
  <si>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</si>
  <si>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</si>
  <si>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</si>
  <si>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</si>
  <si>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</si>
  <si>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</si>
  <si>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</si>
  <si>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</si>
  <si>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</si>
  <si>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</si>
  <si>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</si>
  <si>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</si>
  <si>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</si>
  <si>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</si>
  <si>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</si>
  <si>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</si>
  <si>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</si>
  <si>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</si>
  <si>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</si>
  <si>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</si>
  <si>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</si>
  <si>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</si>
  <si>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</si>
  <si>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</si>
  <si>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</si>
  <si>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</si>
  <si>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</si>
  <si>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</si>
  <si>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</si>
  <si>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</si>
  <si>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</si>
  <si>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</si>
  <si>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</si>
  <si>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</si>
  <si>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</si>
  <si>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</si>
  <si>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</si>
  <si>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</si>
  <si>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</si>
  <si>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</si>
  <si>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</si>
  <si>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</si>
  <si>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</si>
  <si>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</si>
  <si>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</si>
  <si>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</si>
  <si>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</si>
  <si>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</si>
  <si>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</si>
  <si>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</si>
  <si>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</si>
  <si>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</si>
  <si>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</si>
  <si>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</si>
  <si>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</si>
  <si>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</si>
  <si>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</si>
  <si>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</si>
  <si>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</si>
  <si>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</si>
  <si>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</si>
  <si>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</si>
  <si>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</si>
  <si>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</si>
  <si>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</si>
  <si>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</si>
  <si>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</si>
  <si>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</si>
  <si>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</si>
  <si>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</si>
  <si>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</si>
  <si>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</si>
  <si>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</si>
  <si>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</si>
  <si>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</si>
  <si>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</si>
  <si>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</si>
  <si>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</si>
  <si>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</si>
  <si>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</si>
  <si>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</si>
  <si>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</si>
  <si>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</si>
  <si>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</si>
  <si>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</si>
  <si>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</si>
  <si>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</si>
  <si>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</si>
  <si>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</si>
  <si>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</si>
  <si>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</si>
  <si>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</si>
  <si>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</si>
  <si>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</si>
  <si>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</si>
  <si>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</si>
  <si>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</si>
  <si>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</si>
  <si>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</si>
  <si>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</si>
  <si>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</si>
  <si>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</si>
  <si>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</si>
  <si>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</si>
  <si>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</si>
  <si>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</si>
  <si>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</si>
  <si>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</si>
  <si>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</si>
  <si>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</si>
  <si>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</si>
  <si>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</si>
  <si>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</si>
  <si>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</si>
  <si>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</si>
  <si>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</si>
  <si>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</si>
  <si>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</si>
  <si>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</si>
  <si>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</si>
  <si>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</si>
  <si>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</si>
  <si>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</si>
  <si>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</si>
  <si>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</si>
  <si>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</si>
  <si>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</si>
  <si>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</si>
  <si>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</si>
  <si>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</si>
  <si>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</si>
  <si>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</si>
  <si>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</si>
  <si>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</si>
  <si>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</si>
  <si>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</si>
  <si>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</si>
  <si>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</si>
  <si>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</si>
  <si>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</si>
  <si>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</si>
  <si>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</si>
  <si>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</si>
  <si>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</si>
  <si>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</si>
  <si>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</si>
  <si>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</si>
  <si>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</si>
  <si>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</si>
  <si>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</si>
  <si>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</si>
  <si>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</si>
  <si>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</si>
  <si>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</si>
  <si>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</si>
  <si>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</si>
  <si>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</si>
  <si>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</si>
  <si>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</si>
  <si>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</si>
  <si>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</si>
  <si>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</si>
  <si>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</si>
  <si>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</si>
  <si>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</si>
  <si>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</si>
  <si>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</si>
  <si>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</si>
  <si>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</si>
  <si>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</si>
  <si>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</si>
  <si>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</si>
  <si>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</si>
  <si>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</si>
  <si>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</si>
  <si>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</si>
  <si>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</si>
  <si>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</si>
  <si>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</si>
  <si>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</si>
  <si>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</si>
  <si>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</si>
  <si>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</si>
  <si>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</si>
  <si>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</si>
  <si>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</si>
  <si>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</si>
  <si>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</si>
  <si>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</si>
  <si>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</si>
  <si>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</si>
  <si>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</si>
  <si>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</si>
  <si>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</si>
  <si>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</si>
  <si>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</si>
  <si>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</si>
  <si>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</si>
  <si>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</si>
  <si>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</si>
  <si>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</si>
  <si>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</si>
  <si>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</si>
  <si>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</si>
  <si>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</si>
  <si>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</si>
  <si>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</si>
  <si>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</si>
  <si>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</si>
  <si>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</si>
  <si>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</si>
  <si>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</si>
  <si>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</si>
  <si>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</si>
  <si>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</si>
  <si>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</si>
  <si>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</si>
  <si>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</si>
  <si>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</si>
  <si>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</si>
  <si>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</si>
  <si>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</si>
  <si>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</si>
  <si>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</si>
  <si>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</si>
  <si>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</si>
  <si>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</si>
  <si>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</si>
  <si>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</si>
  <si>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</si>
  <si>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</si>
  <si>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</si>
  <si>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</si>
  <si>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</si>
  <si>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</si>
  <si>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</si>
  <si>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</si>
  <si>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</si>
  <si>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</si>
  <si>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</si>
  <si>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</si>
  <si>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</si>
  <si>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</si>
  <si>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</si>
  <si>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</si>
  <si>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</si>
  <si>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</si>
  <si>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</si>
  <si>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</si>
  <si>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</si>
  <si>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</si>
  <si>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</si>
  <si>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</si>
  <si>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</si>
  <si>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</si>
  <si>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</si>
  <si>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</si>
  <si>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</si>
  <si>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</si>
  <si>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</si>
  <si>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</si>
  <si>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</si>
  <si>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</si>
  <si>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</si>
  <si>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</si>
  <si>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</si>
  <si>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</si>
  <si>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</si>
  <si>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</si>
  <si>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</si>
  <si>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</si>
  <si>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</si>
  <si>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</si>
  <si>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</si>
  <si>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</si>
  <si>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</si>
  <si>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</si>
  <si>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</si>
  <si>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</si>
  <si>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</si>
  <si>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</si>
  <si>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</si>
  <si>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</si>
  <si>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</si>
  <si>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</si>
  <si>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</si>
  <si>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</si>
  <si>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</si>
  <si>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</si>
  <si>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</si>
  <si>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</si>
  <si>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</si>
  <si>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</si>
  <si>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</si>
  <si>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</si>
  <si>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</si>
  <si>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</si>
  <si>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</si>
  <si>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</si>
  <si>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</si>
  <si>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</si>
  <si>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</si>
  <si>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</si>
  <si>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</si>
  <si>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</si>
  <si>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</si>
  <si>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</si>
  <si>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</si>
  <si>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</si>
  <si>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</si>
  <si>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</si>
  <si>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</si>
  <si>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</si>
  <si>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</si>
  <si>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</si>
  <si>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</si>
  <si>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</si>
  <si>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</si>
  <si>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</si>
  <si>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</si>
  <si>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</si>
  <si>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</si>
  <si>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</si>
  <si>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</si>
  <si>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</si>
  <si>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</si>
  <si>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</si>
  <si>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</si>
  <si>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</si>
  <si>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</si>
  <si>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</si>
  <si>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</si>
  <si>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</si>
  <si>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</si>
  <si>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</si>
  <si>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</si>
  <si>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</si>
  <si>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</si>
  <si>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</si>
  <si>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</si>
  <si>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</si>
  <si>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</si>
  <si>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</si>
  <si>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</si>
  <si>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</si>
  <si>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</si>
  <si>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</si>
  <si>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</si>
  <si>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</si>
  <si>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</si>
  <si>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</si>
  <si>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</si>
  <si>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</si>
  <si>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</si>
  <si>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</si>
  <si>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</si>
  <si>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</si>
  <si>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</si>
  <si>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</si>
  <si>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</si>
  <si>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</si>
  <si>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</si>
  <si>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</si>
  <si>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</si>
  <si>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</si>
  <si>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</si>
  <si>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</si>
  <si>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</si>
  <si>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</si>
  <si>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</si>
  <si>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</si>
  <si>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</si>
  <si>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</si>
  <si>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</si>
  <si>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</si>
  <si>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</si>
  <si>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</si>
  <si>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</si>
  <si>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</si>
  <si>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</si>
  <si>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</si>
  <si>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</si>
  <si>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</si>
  <si>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</si>
  <si>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</si>
  <si>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</si>
  <si>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</si>
  <si>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</si>
  <si>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</si>
  <si>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</si>
  <si>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</si>
  <si>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</si>
  <si>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</si>
  <si>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</si>
  <si>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</si>
  <si>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</si>
  <si>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</si>
  <si>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</si>
  <si>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</si>
  <si>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</si>
  <si>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</si>
  <si>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</si>
  <si>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</si>
  <si>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</si>
  <si>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</si>
  <si>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</si>
  <si>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</si>
  <si>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</si>
  <si>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</si>
  <si>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</si>
  <si>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</si>
  <si>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</si>
  <si>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</si>
  <si>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</si>
  <si>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</si>
  <si>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</si>
  <si>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</si>
  <si>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</si>
  <si>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</si>
  <si>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</si>
  <si>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</si>
  <si>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</si>
  <si>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</si>
  <si>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</si>
  <si>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</si>
  <si>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</si>
  <si>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</si>
  <si>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</si>
  <si>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</si>
  <si>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</si>
  <si>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</si>
  <si>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</si>
  <si>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</si>
  <si>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</si>
  <si>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</si>
  <si>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</si>
  <si>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</si>
  <si>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</si>
  <si>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</si>
  <si>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</si>
  <si>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</si>
  <si>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</si>
  <si>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</si>
  <si>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</si>
  <si>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</si>
  <si>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</si>
  <si>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</si>
  <si>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</si>
  <si>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</si>
  <si>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</si>
  <si>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</si>
  <si>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</si>
  <si>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</si>
  <si>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</si>
  <si>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</si>
  <si>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</si>
  <si>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</si>
  <si>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</si>
  <si>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</si>
  <si>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</si>
  <si>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</si>
  <si>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</si>
  <si>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</si>
  <si>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</si>
  <si>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</si>
  <si>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</si>
  <si>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</si>
  <si>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</si>
  <si>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</si>
  <si>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</si>
  <si>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</si>
  <si>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</si>
  <si>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</si>
  <si>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</si>
  <si>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</si>
  <si>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</si>
  <si>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</si>
  <si>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</si>
  <si>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</si>
  <si>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</si>
  <si>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</si>
  <si>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</si>
  <si>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</si>
  <si>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</si>
  <si>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</si>
  <si>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</si>
  <si>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</si>
  <si>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</si>
  <si>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</si>
  <si>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</si>
  <si>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</si>
  <si>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</si>
  <si>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</si>
  <si>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</si>
  <si>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</si>
  <si>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</si>
  <si>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</si>
  <si>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</si>
  <si>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</si>
  <si>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</si>
  <si>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</si>
  <si>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</si>
  <si>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</si>
  <si>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</si>
  <si>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</si>
  <si>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</si>
  <si>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</si>
  <si>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</si>
  <si>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</si>
  <si>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</si>
  <si>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</si>
  <si>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</si>
  <si>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</si>
  <si>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</si>
  <si>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</si>
  <si>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</si>
  <si>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</si>
  <si>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</si>
  <si>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</si>
  <si>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</si>
  <si>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</si>
  <si>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</si>
  <si>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</si>
  <si>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</si>
  <si>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</si>
  <si>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</si>
  <si>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</si>
  <si>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</si>
  <si>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</si>
  <si>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</si>
  <si>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</si>
  <si>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</si>
  <si>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</si>
  <si>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</si>
  <si>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</si>
  <si>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</si>
  <si>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</si>
  <si>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</si>
  <si>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</si>
  <si>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</si>
  <si>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</si>
  <si>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</si>
  <si>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</si>
  <si>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</si>
  <si>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</si>
  <si>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</si>
  <si>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</si>
  <si>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</si>
  <si>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</si>
  <si>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</si>
  <si>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</si>
  <si>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</si>
  <si>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</si>
  <si>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</si>
  <si>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</si>
  <si>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</si>
  <si>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</si>
  <si>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</si>
  <si>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</si>
  <si>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</si>
  <si>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</si>
  <si>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</si>
  <si>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</si>
  <si>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</si>
  <si>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</si>
  <si>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</si>
  <si>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</si>
  <si>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</si>
  <si>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</si>
  <si>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</si>
  <si>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</si>
  <si>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</si>
  <si>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</si>
  <si>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</si>
  <si>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</si>
  <si>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</si>
  <si>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</si>
  <si>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</si>
  <si>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</si>
  <si>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</si>
  <si>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</si>
  <si>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</si>
  <si>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</si>
  <si>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</si>
  <si>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</si>
  <si>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</si>
  <si>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</si>
  <si>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</si>
  <si>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</si>
  <si>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</si>
  <si>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</si>
  <si>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</si>
  <si>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</si>
  <si>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</si>
  <si>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</si>
  <si>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</si>
  <si>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</si>
  <si>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</si>
  <si>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</si>
  <si>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</si>
  <si>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</si>
  <si>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</si>
  <si>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</si>
  <si>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</si>
  <si>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</si>
  <si>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</si>
  <si>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</si>
  <si>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</si>
  <si>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</si>
  <si>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</si>
  <si>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</si>
  <si>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</si>
  <si>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</si>
  <si>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</si>
  <si>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</si>
  <si>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</si>
  <si>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</si>
  <si>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</si>
  <si>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</si>
  <si>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</si>
  <si>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</si>
  <si>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</si>
  <si>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</si>
  <si>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</si>
  <si>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</si>
  <si>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</si>
  <si>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</si>
  <si>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</si>
  <si>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</si>
  <si>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</si>
  <si>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</si>
  <si>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</si>
  <si>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</si>
  <si>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</si>
  <si>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</si>
  <si>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</si>
  <si>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</si>
  <si>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</si>
  <si>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</si>
  <si>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</si>
  <si>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</si>
  <si>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</si>
  <si>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</si>
  <si>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</si>
  <si>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</si>
  <si>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</si>
  <si>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</si>
  <si>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</si>
  <si>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</si>
  <si>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</si>
  <si>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</si>
  <si>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</si>
  <si>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</si>
  <si>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</si>
  <si>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</si>
  <si>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</si>
  <si>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</si>
  <si>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</si>
  <si>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</si>
  <si>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</si>
  <si>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</si>
  <si>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</si>
  <si>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</si>
  <si>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</si>
  <si>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</si>
  <si>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</si>
  <si>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</si>
  <si>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</si>
  <si>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</si>
  <si>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</si>
  <si>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</si>
  <si>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</si>
  <si>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</si>
  <si>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</si>
  <si>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</si>
  <si>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</si>
  <si>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</si>
  <si>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</si>
  <si>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</si>
  <si>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</si>
  <si>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</si>
  <si>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</si>
  <si>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</si>
  <si>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</si>
  <si>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</si>
  <si>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</si>
  <si>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</si>
  <si>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</si>
  <si>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</si>
  <si>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</si>
  <si>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</si>
  <si>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</si>
  <si>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</si>
  <si>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</si>
  <si>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</si>
  <si>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</si>
  <si>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</si>
  <si>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</si>
  <si>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</si>
  <si>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</si>
  <si>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</si>
  <si>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</si>
  <si>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</si>
  <si>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</si>
  <si>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</si>
  <si>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</si>
  <si>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</si>
  <si>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</si>
  <si>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</si>
  <si>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</si>
  <si>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</si>
  <si>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</si>
  <si>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</si>
  <si>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</si>
  <si>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</si>
  <si>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</si>
  <si>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</si>
  <si>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</si>
  <si>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</si>
  <si>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</si>
  <si>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</si>
  <si>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</si>
  <si>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</si>
  <si>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</si>
  <si>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</si>
  <si>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</si>
  <si>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</si>
  <si>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</si>
  <si>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</si>
  <si>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</si>
  <si>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</si>
  <si>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</si>
  <si>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</si>
  <si>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</si>
  <si>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</si>
  <si>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</si>
  <si>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</si>
  <si>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</si>
  <si>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</si>
  <si>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</si>
  <si>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</si>
  <si>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</si>
  <si>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</si>
  <si>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</si>
  <si>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</si>
  <si>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</si>
  <si>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</si>
  <si>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</si>
  <si>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</si>
  <si>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</si>
  <si>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</si>
  <si>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</si>
  <si>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</si>
  <si>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</si>
  <si>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</si>
  <si>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</si>
  <si>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</si>
  <si>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</si>
  <si>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</si>
  <si>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</si>
  <si>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</si>
  <si>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</si>
  <si>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</si>
  <si>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</si>
  <si>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</si>
  <si>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</si>
  <si>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</si>
  <si>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</si>
  <si>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</si>
  <si>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</si>
  <si>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</si>
  <si>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</si>
  <si>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</si>
  <si>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</si>
  <si>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</si>
  <si>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</si>
  <si>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</si>
  <si>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</si>
  <si>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</si>
  <si>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</si>
  <si>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</si>
  <si>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</si>
  <si>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</si>
  <si>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</si>
  <si>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</si>
  <si>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</si>
  <si>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</si>
  <si>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</si>
  <si>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</si>
  <si>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</si>
  <si>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</si>
  <si>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</si>
  <si>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</si>
  <si>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</si>
  <si>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</si>
  <si>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</si>
  <si>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</si>
  <si>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</si>
  <si>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</si>
  <si>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</si>
  <si>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</si>
  <si>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</si>
  <si>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</si>
  <si>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</si>
  <si>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</si>
  <si>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</si>
  <si>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</si>
  <si>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</si>
  <si>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</si>
  <si>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</si>
  <si>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</si>
  <si>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</si>
  <si>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</si>
  <si>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</si>
  <si>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</si>
  <si>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</si>
  <si>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</si>
  <si>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</si>
  <si>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</si>
  <si>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</si>
  <si>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</si>
  <si>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</si>
  <si>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</si>
  <si>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</si>
  <si>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</si>
  <si>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</si>
  <si>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</si>
  <si>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</si>
  <si>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</si>
  <si>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</si>
  <si>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</si>
  <si>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</si>
  <si>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</si>
  <si>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</si>
  <si>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</si>
  <si>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</si>
  <si>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</si>
  <si>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</si>
  <si>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</si>
  <si>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</si>
  <si>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</si>
  <si>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</si>
  <si>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</si>
  <si>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</si>
  <si>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</si>
  <si>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</si>
  <si>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</si>
  <si>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</si>
  <si>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</si>
  <si>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</si>
  <si>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</si>
  <si>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</si>
  <si>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</si>
  <si>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</si>
  <si>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</si>
  <si>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</si>
  <si>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</si>
  <si>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</si>
  <si>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</si>
  <si>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</si>
  <si>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</si>
  <si>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</si>
  <si>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</si>
  <si>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</si>
  <si>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</si>
  <si>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</si>
  <si>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</si>
  <si>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</si>
  <si>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</si>
  <si>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</si>
  <si>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</si>
  <si>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</si>
  <si>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</si>
  <si>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</si>
  <si>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</si>
  <si>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</si>
  <si>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</si>
  <si>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</si>
  <si>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</si>
  <si>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</si>
  <si>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</si>
  <si>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</si>
  <si>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</si>
  <si>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</si>
  <si>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</si>
  <si>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</si>
  <si>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</si>
  <si>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</si>
  <si>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</si>
  <si>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</si>
  <si>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</si>
  <si>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</si>
  <si>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</si>
  <si>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</si>
  <si>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</si>
  <si>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</si>
  <si>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</si>
  <si>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</si>
  <si>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</si>
  <si>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</si>
  <si>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</si>
  <si>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</si>
  <si>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</si>
  <si>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</si>
  <si>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</si>
  <si>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</si>
  <si>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</si>
  <si>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</si>
  <si>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</si>
  <si>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</si>
  <si>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</si>
  <si>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</si>
  <si>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</si>
  <si>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</si>
  <si>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</si>
  <si>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</si>
  <si>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</si>
  <si>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</si>
  <si>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</si>
  <si>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</si>
  <si>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</si>
  <si>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</si>
  <si>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</si>
  <si>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</si>
  <si>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</si>
  <si>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</si>
  <si>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</si>
  <si>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</si>
  <si>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</si>
  <si>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</si>
  <si>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</si>
  <si>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</si>
  <si>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</si>
  <si>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</si>
  <si>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</si>
  <si>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</si>
  <si>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</si>
  <si>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</si>
  <si>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</si>
  <si>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</si>
  <si>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</si>
  <si>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</si>
  <si>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</si>
  <si>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</si>
  <si>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</si>
  <si>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</si>
  <si>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</si>
  <si>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</si>
  <si>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</si>
  <si>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</si>
  <si>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</si>
  <si>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</si>
  <si>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</si>
  <si>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</si>
  <si>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</si>
  <si>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</si>
  <si>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</si>
  <si>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</si>
  <si>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</si>
  <si>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</si>
  <si>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</si>
  <si>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</si>
  <si>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</si>
  <si>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</si>
  <si>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</si>
  <si>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</si>
  <si>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</si>
  <si>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</si>
  <si>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</si>
  <si>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</si>
  <si>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</si>
  <si>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</si>
  <si>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</si>
  <si>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</si>
  <si>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</si>
  <si>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</si>
  <si>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</si>
  <si>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</si>
  <si>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</si>
  <si>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</si>
  <si>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</si>
  <si>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</si>
  <si>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</si>
  <si>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</si>
  <si>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</si>
  <si>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</si>
  <si>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</si>
  <si>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</si>
  <si>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</si>
  <si>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</si>
  <si>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</si>
  <si>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</si>
  <si>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</si>
  <si>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</si>
  <si>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</si>
  <si>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</si>
  <si>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</si>
  <si>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</si>
  <si>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</si>
  <si>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</si>
  <si>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</si>
  <si>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</si>
  <si>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</si>
  <si>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</si>
  <si>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</si>
  <si>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</si>
  <si>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</si>
  <si>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</si>
  <si>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</si>
  <si>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</si>
  <si>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</si>
  <si>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</si>
  <si>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</si>
  <si>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</si>
  <si>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</si>
  <si>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</si>
  <si>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</si>
  <si>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</si>
  <si>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</si>
  <si>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</si>
  <si>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</si>
  <si>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</si>
  <si>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</si>
  <si>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</si>
  <si>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</si>
  <si>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</si>
  <si>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</si>
  <si>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</si>
  <si>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</si>
  <si>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</si>
  <si>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</si>
  <si>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</si>
  <si>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</si>
  <si>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</si>
  <si>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</si>
  <si>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</si>
  <si>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</si>
  <si>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</si>
  <si>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</si>
  <si>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</si>
  <si>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</si>
  <si>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</si>
  <si>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</si>
  <si>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</si>
  <si>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</si>
  <si>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</si>
  <si>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</si>
  <si>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</si>
  <si>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</si>
  <si>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</si>
  <si>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</si>
  <si>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</si>
  <si>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</si>
  <si>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</si>
  <si>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</si>
  <si>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</si>
  <si>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</si>
  <si>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</si>
  <si>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</si>
  <si>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</si>
  <si>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</si>
  <si>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</si>
  <si>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</si>
  <si>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</si>
  <si>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</si>
  <si>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</si>
  <si>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</si>
  <si>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</si>
  <si>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</si>
  <si>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</si>
  <si>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</si>
  <si>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</si>
  <si>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</si>
  <si>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</si>
  <si>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</si>
  <si>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</si>
  <si>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</si>
  <si>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</si>
  <si>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</si>
  <si>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</si>
  <si>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</si>
  <si>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</si>
  <si>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</si>
  <si>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</si>
  <si>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</si>
  <si>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</si>
  <si>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</si>
  <si>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</si>
  <si>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</si>
  <si>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</si>
  <si>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</si>
  <si>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</si>
  <si>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</si>
  <si>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</si>
  <si>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</si>
  <si>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</si>
  <si>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</si>
  <si>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</si>
  <si>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</si>
  <si>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</si>
  <si>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</si>
  <si>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</si>
  <si>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</si>
  <si>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</si>
  <si>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</si>
  <si>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</si>
  <si>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</si>
  <si>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</si>
  <si>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</si>
  <si>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</si>
  <si>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</si>
  <si>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</si>
  <si>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</si>
  <si>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</si>
  <si>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</si>
  <si>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</si>
  <si>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</si>
  <si>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</si>
  <si>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</si>
  <si>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</si>
  <si>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</si>
  <si>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</si>
  <si>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</si>
  <si>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</si>
  <si>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</si>
  <si>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</si>
  <si>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</si>
  <si>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</si>
  <si>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</si>
  <si>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</si>
  <si>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</si>
  <si>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</si>
  <si>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</si>
  <si>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</si>
  <si>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</si>
  <si>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</si>
  <si>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</si>
  <si>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</si>
  <si>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</si>
  <si>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</si>
  <si>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</si>
  <si>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</si>
  <si>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</si>
  <si>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</si>
  <si>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</si>
  <si>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</si>
  <si>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</si>
  <si>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</si>
  <si>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</si>
  <si>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</si>
  <si>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</si>
  <si>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</si>
  <si>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</si>
  <si>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</si>
  <si>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</si>
  <si>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</si>
  <si>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</si>
  <si>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</si>
  <si>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</si>
  <si>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</si>
  <si>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</si>
  <si>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</si>
  <si>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</si>
  <si>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</si>
  <si>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</si>
  <si>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</si>
  <si>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</si>
  <si>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</si>
  <si>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</si>
  <si>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</si>
  <si>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</si>
  <si>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</si>
  <si>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</si>
  <si>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</si>
  <si>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</si>
  <si>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</si>
  <si>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</si>
  <si>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</si>
  <si>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</si>
  <si>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</si>
  <si>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</si>
  <si>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</si>
  <si>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</si>
  <si>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</si>
  <si>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</si>
  <si>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</si>
  <si>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</si>
  <si>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</si>
  <si>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</si>
  <si>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</si>
  <si>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</si>
  <si>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</si>
  <si>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</si>
  <si>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</si>
  <si>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</si>
  <si>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</si>
  <si>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</si>
  <si>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</si>
  <si>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</si>
  <si>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</si>
  <si>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</si>
  <si>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</si>
  <si>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</si>
  <si>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</si>
  <si>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</si>
  <si>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</si>
  <si>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</si>
  <si>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</si>
  <si>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</si>
  <si>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</si>
  <si>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</si>
  <si>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</si>
  <si>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</si>
  <si>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</si>
  <si>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</si>
  <si>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</si>
  <si>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</si>
  <si>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</si>
  <si>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</si>
  <si>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</si>
  <si>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</si>
  <si>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</si>
  <si>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</si>
  <si>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</si>
  <si>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</si>
  <si>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</si>
  <si>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</si>
  <si>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</si>
  <si>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</si>
  <si>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</si>
  <si>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</si>
  <si>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</si>
  <si>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</si>
  <si>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</si>
  <si>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</si>
  <si>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</si>
  <si>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</si>
  <si>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</si>
  <si>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</si>
  <si>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</si>
  <si>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</si>
  <si>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</si>
  <si>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</si>
  <si>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</si>
  <si>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</si>
  <si>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</si>
  <si>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</si>
  <si>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</si>
  <si>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</si>
  <si>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</si>
  <si>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</si>
  <si>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</si>
  <si>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</si>
  <si>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</si>
  <si>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</si>
  <si>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</si>
  <si>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</si>
  <si>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</si>
  <si>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</si>
  <si>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</si>
  <si>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</si>
  <si>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</si>
  <si>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</si>
  <si>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</si>
  <si>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</si>
  <si>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</si>
  <si>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</si>
  <si>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</si>
  <si>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</si>
  <si>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</si>
  <si>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</si>
  <si>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</si>
  <si>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</si>
  <si>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</si>
  <si>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</si>
  <si>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</si>
  <si>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</si>
  <si>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</si>
  <si>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</si>
  <si>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</si>
  <si>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</si>
  <si>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</si>
  <si>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</si>
  <si>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</si>
  <si>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</si>
  <si>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</si>
  <si>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</si>
  <si>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</si>
  <si>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</si>
  <si>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</si>
  <si>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</si>
  <si>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</si>
  <si>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</si>
  <si>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</si>
  <si>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</si>
  <si>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</si>
  <si>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</si>
  <si>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</si>
  <si>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</si>
  <si>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</si>
  <si>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</si>
  <si>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</si>
  <si>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</si>
  <si>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</si>
  <si>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</si>
  <si>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</si>
  <si>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</si>
  <si>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</si>
  <si>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</si>
  <si>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</si>
  <si>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</si>
  <si>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</si>
  <si>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</si>
  <si>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</si>
  <si>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</si>
  <si>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</si>
  <si>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</si>
  <si>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</si>
  <si>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</si>
  <si>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</si>
  <si>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</si>
  <si>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</si>
  <si>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</si>
  <si>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</si>
  <si>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</si>
  <si>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</si>
  <si>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</si>
  <si>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</si>
  <si>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</si>
  <si>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</si>
  <si>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</si>
  <si>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</si>
  <si>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</si>
  <si>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</si>
  <si>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</si>
  <si>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</si>
  <si>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</si>
  <si>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</si>
  <si>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</si>
  <si>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</si>
  <si>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</si>
  <si>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</si>
  <si>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</si>
  <si>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</si>
  <si>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</si>
  <si>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</si>
  <si>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</si>
  <si>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</si>
  <si>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</si>
  <si>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</si>
  <si>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</si>
  <si>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</si>
  <si>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</si>
  <si>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</si>
  <si>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</si>
  <si>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</si>
  <si>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</si>
  <si>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</si>
  <si>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</si>
  <si>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</si>
  <si>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</si>
  <si>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</si>
  <si>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</si>
  <si>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</si>
  <si>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</si>
  <si>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</si>
  <si>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</si>
  <si>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</si>
  <si>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</si>
  <si>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</si>
  <si>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</si>
  <si>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</si>
  <si>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</si>
  <si>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</si>
  <si>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</si>
  <si>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</si>
  <si>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</si>
  <si>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</si>
  <si>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</si>
  <si>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</si>
  <si>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</si>
  <si>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</si>
  <si>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</si>
  <si>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</si>
  <si>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</si>
  <si>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</si>
  <si>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</si>
  <si>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</si>
  <si>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</si>
  <si>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</si>
  <si>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</si>
  <si>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</si>
  <si>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</si>
  <si>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</si>
  <si>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</si>
  <si>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</si>
  <si>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</si>
  <si>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</si>
  <si>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</si>
  <si>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</si>
  <si>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</si>
  <si>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</si>
  <si>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</si>
  <si>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</si>
  <si>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</si>
  <si>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</si>
  <si>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</si>
  <si>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</si>
  <si>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</si>
  <si>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</si>
  <si>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</si>
  <si>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</si>
  <si>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</si>
  <si>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</si>
  <si>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</si>
  <si>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</si>
  <si>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</si>
  <si>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</si>
  <si>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</si>
  <si>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</si>
  <si>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</si>
  <si>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</si>
  <si>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</si>
  <si>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</si>
  <si>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</si>
  <si>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</si>
  <si>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</si>
  <si>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</si>
  <si>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</si>
  <si>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</si>
  <si>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</si>
  <si>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</si>
  <si>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</si>
  <si>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</si>
  <si>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</si>
  <si>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</si>
  <si>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</si>
  <si>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</si>
  <si>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</si>
  <si>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</si>
  <si>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</si>
  <si>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</si>
  <si>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</si>
  <si>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</si>
  <si>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</si>
  <si>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</si>
  <si>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</si>
  <si>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</si>
  <si>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</si>
  <si>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</si>
  <si>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</si>
  <si>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</si>
  <si>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</si>
  <si>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</si>
  <si>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</si>
  <si>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</si>
  <si>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</si>
  <si>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</si>
  <si>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</si>
  <si>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</si>
  <si>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</si>
  <si>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</si>
  <si>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</si>
  <si>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</si>
  <si>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</si>
  <si>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</si>
  <si>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</si>
  <si>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</si>
  <si>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</si>
  <si>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</si>
  <si>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</si>
  <si>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</si>
  <si>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</si>
  <si>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</si>
  <si>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</si>
  <si>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</si>
  <si>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</si>
  <si>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</si>
  <si>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</si>
  <si>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</si>
  <si>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</si>
  <si>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</si>
  <si>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</si>
  <si>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</si>
  <si>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</si>
  <si>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</si>
  <si>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</si>
  <si>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</si>
  <si>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</si>
  <si>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</si>
  <si>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</si>
  <si>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</si>
  <si>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</si>
  <si>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</si>
  <si>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</si>
  <si>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</si>
  <si>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</si>
  <si>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</si>
  <si>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</si>
  <si>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</si>
  <si>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</si>
  <si>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</si>
  <si>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</si>
  <si>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</si>
  <si>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</si>
  <si>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</si>
  <si>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</si>
  <si>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</si>
  <si>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</si>
  <si>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</si>
  <si>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</si>
  <si>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</si>
  <si>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</si>
  <si>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</si>
  <si>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</si>
  <si>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</si>
  <si>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</si>
  <si>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</si>
  <si>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</si>
  <si>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</si>
  <si>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</si>
  <si>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</si>
  <si>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</si>
  <si>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</si>
  <si>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</si>
  <si>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</si>
  <si>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</si>
  <si>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</si>
  <si>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</si>
  <si>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</si>
  <si>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</si>
  <si>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</si>
  <si>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</si>
  <si>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</si>
  <si>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</si>
  <si>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</si>
  <si>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</si>
  <si>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</si>
  <si>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</si>
  <si>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</si>
  <si>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</si>
  <si>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</si>
  <si>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</si>
  <si>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</si>
  <si>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</si>
  <si>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</si>
  <si>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</si>
  <si>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</si>
  <si>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</si>
  <si>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</si>
  <si>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</si>
  <si>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</si>
  <si>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</si>
  <si>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</si>
  <si>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</si>
  <si>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</si>
  <si>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</si>
  <si>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</si>
  <si>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</si>
  <si>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</si>
  <si>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</si>
  <si>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</si>
  <si>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</si>
  <si>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</si>
  <si>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</si>
  <si>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</si>
  <si>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</si>
  <si>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</si>
  <si>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</si>
  <si>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</si>
  <si>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</si>
  <si>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</si>
  <si>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</si>
  <si>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</si>
  <si>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</si>
  <si>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</si>
  <si>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</si>
  <si>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</si>
  <si>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</si>
  <si>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</si>
  <si>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</si>
  <si>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</si>
  <si>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</si>
  <si>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</si>
  <si>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</si>
  <si>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</si>
  <si>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</si>
  <si>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</si>
  <si>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</si>
  <si>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</si>
  <si>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</si>
  <si>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</si>
  <si>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</si>
  <si>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</si>
  <si>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</si>
  <si>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</si>
  <si>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</si>
  <si>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</si>
  <si>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</si>
  <si>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</si>
  <si>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</si>
  <si>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</si>
  <si>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</si>
  <si>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</si>
  <si>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</si>
  <si>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</si>
  <si>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</si>
  <si>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</si>
  <si>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</si>
  <si>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</si>
  <si>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</si>
  <si>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</si>
  <si>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</si>
  <si>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</si>
  <si>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</si>
  <si>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</si>
  <si>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</si>
  <si>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</si>
  <si>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</si>
  <si>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</si>
  <si>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</si>
  <si>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</si>
  <si>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</si>
  <si>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</si>
  <si>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</si>
  <si>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</si>
  <si>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</si>
  <si>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</si>
  <si>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</si>
  <si>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</si>
  <si>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</si>
  <si>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</si>
  <si>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</si>
  <si>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</si>
  <si>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</si>
  <si>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</si>
  <si>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</si>
  <si>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</si>
  <si>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</si>
  <si>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</si>
  <si>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</si>
  <si>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</si>
  <si>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</si>
  <si>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</si>
  <si>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</si>
  <si>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</si>
  <si>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</si>
  <si>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</si>
  <si>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</si>
  <si>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</si>
  <si>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</si>
  <si>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</si>
  <si>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</si>
  <si>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</si>
  <si>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</si>
  <si>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</si>
  <si>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</si>
  <si>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</si>
  <si>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</si>
  <si>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</si>
  <si>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</si>
  <si>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</si>
  <si>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</si>
  <si>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</si>
  <si>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</si>
  <si>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</si>
  <si>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</si>
  <si>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</si>
  <si>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</si>
  <si>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</si>
  <si>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</si>
  <si>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</si>
  <si>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</si>
  <si>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</si>
  <si>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</si>
  <si>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</si>
  <si>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</si>
  <si>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</si>
  <si>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</si>
  <si>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</si>
  <si>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</si>
  <si>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</si>
  <si>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</si>
  <si>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</si>
  <si>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</si>
  <si>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</si>
  <si>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</si>
  <si>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</si>
  <si>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</si>
  <si>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</si>
  <si>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</si>
  <si>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</si>
  <si>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</si>
  <si>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</si>
  <si>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</si>
  <si>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</si>
  <si>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</si>
  <si>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</si>
  <si>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</si>
  <si>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</si>
  <si>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</si>
  <si>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</si>
  <si>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</si>
  <si>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</si>
  <si>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</si>
  <si>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</si>
  <si>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</si>
  <si>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</si>
  <si>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</si>
  <si>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</si>
  <si>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</si>
  <si>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</si>
  <si>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</si>
  <si>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</si>
  <si>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</si>
  <si>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</si>
  <si>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</si>
  <si>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</si>
  <si>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</si>
  <si>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</si>
  <si>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</si>
  <si>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</si>
  <si>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</si>
  <si>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</si>
  <si>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</si>
  <si>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</si>
  <si>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</si>
  <si>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</si>
  <si>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</si>
  <si>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</si>
  <si>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</si>
  <si>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</si>
  <si>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</si>
  <si>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</si>
  <si>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</si>
  <si>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</si>
  <si>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</si>
  <si>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</si>
  <si>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</si>
  <si>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</si>
  <si>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</si>
  <si>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</si>
  <si>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</si>
  <si>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</si>
  <si>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</si>
  <si>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</si>
  <si>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</si>
  <si>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</si>
  <si>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</si>
  <si>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</si>
  <si>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</si>
  <si>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</si>
  <si>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</si>
  <si>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</si>
  <si>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</si>
  <si>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</si>
  <si>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</si>
  <si>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</si>
  <si>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</si>
  <si>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</si>
  <si>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</si>
  <si>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</si>
  <si>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</si>
  <si>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</si>
  <si>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</si>
  <si>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</si>
  <si>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</si>
  <si>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</si>
  <si>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</si>
  <si>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</si>
  <si>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</si>
  <si>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</si>
  <si>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</si>
  <si>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</si>
  <si>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</si>
  <si>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</si>
  <si>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</si>
  <si>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</si>
  <si>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</si>
  <si>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</si>
  <si>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</si>
  <si>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</si>
  <si>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</si>
  <si>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</si>
  <si>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</si>
  <si>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</si>
  <si>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</si>
  <si>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</si>
  <si>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</si>
  <si>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</si>
  <si>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</si>
  <si>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</si>
  <si>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</si>
  <si>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</si>
  <si>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</si>
  <si>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</si>
  <si>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</si>
  <si>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</si>
  <si>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</si>
  <si>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</si>
  <si>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</si>
  <si>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</si>
  <si>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</si>
  <si>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</si>
  <si>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</si>
  <si>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</si>
  <si>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</si>
  <si>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</si>
  <si>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</si>
  <si>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</si>
  <si>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</si>
  <si>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</si>
  <si>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</si>
  <si>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</si>
  <si>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</si>
  <si>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</si>
  <si>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</si>
  <si>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</si>
  <si>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</si>
  <si>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</si>
  <si>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</si>
  <si>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</si>
  <si>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</si>
  <si>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</si>
  <si>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</si>
  <si>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</si>
  <si>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</si>
  <si>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</si>
  <si>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</si>
  <si>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</si>
  <si>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</si>
  <si>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</si>
  <si>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</si>
  <si>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</si>
  <si>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</si>
  <si>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</si>
  <si>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</si>
  <si>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</si>
  <si>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</si>
  <si>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</si>
  <si>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</si>
  <si>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</si>
  <si>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</si>
  <si>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</si>
  <si>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</si>
  <si>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</si>
  <si>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</si>
  <si>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</si>
  <si>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</si>
  <si>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</si>
  <si>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</si>
  <si>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</si>
  <si>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</si>
  <si>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</si>
  <si>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</si>
  <si>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</si>
  <si>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</si>
  <si>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</si>
  <si>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</si>
  <si>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</si>
  <si>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</si>
  <si>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</si>
  <si>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</si>
  <si>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</si>
  <si>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</si>
  <si>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</si>
  <si>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</si>
  <si>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</si>
  <si>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</si>
  <si>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</si>
  <si>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</si>
  <si>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</si>
  <si>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</si>
  <si>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</si>
  <si>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</si>
  <si>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</si>
  <si>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</si>
  <si>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</si>
  <si>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</si>
  <si>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</si>
  <si>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</si>
  <si>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</si>
  <si>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</si>
  <si>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</si>
  <si>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</si>
  <si>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</si>
  <si>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</si>
  <si>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</si>
  <si>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</si>
  <si>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</si>
  <si>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</si>
  <si>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</si>
  <si>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</si>
  <si>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</si>
  <si>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</si>
  <si>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</si>
  <si>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</si>
  <si>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</si>
  <si>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</si>
  <si>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</si>
  <si>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</si>
  <si>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</si>
  <si>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</si>
  <si>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</si>
  <si>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</si>
  <si>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</si>
  <si>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</si>
  <si>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</si>
  <si>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</si>
  <si>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</si>
  <si>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</si>
  <si>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</si>
  <si>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</si>
  <si>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</si>
  <si>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</si>
  <si>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</si>
  <si>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</si>
  <si>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</si>
  <si>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</si>
  <si>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</si>
  <si>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</si>
  <si>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</si>
  <si>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</si>
  <si>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</si>
  <si>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</si>
  <si>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</si>
  <si>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</si>
  <si>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</si>
  <si>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</si>
  <si>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</si>
  <si>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</si>
  <si>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</si>
  <si>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</si>
  <si>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</si>
  <si>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</si>
  <si>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</si>
  <si>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</si>
  <si>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</si>
  <si>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</si>
  <si>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</si>
  <si>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</si>
  <si>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</si>
  <si>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</si>
  <si>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</si>
  <si>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</si>
  <si>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</si>
  <si>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</si>
  <si>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</si>
  <si>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</si>
  <si>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</si>
  <si>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</si>
  <si>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</si>
  <si>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</si>
  <si>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</si>
  <si>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</si>
  <si>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</si>
  <si>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</si>
  <si>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</si>
  <si>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</si>
  <si>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</si>
  <si>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</si>
  <si>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</si>
  <si>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</si>
  <si>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</si>
  <si>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</si>
  <si>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</si>
  <si>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</si>
  <si>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</si>
  <si>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</si>
  <si>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</si>
  <si>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</si>
  <si>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</si>
  <si>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</si>
  <si>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</si>
  <si>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</si>
  <si>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</si>
  <si>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</si>
  <si>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</si>
  <si>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</si>
  <si>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</si>
  <si>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</si>
  <si>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</si>
  <si>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</si>
  <si>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</si>
  <si>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</si>
  <si>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</si>
  <si>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</si>
  <si>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</si>
  <si>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</si>
  <si>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</si>
  <si>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</si>
  <si>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</si>
  <si>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</si>
  <si>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</si>
  <si>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</si>
  <si>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</si>
  <si>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</si>
  <si>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</si>
  <si>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</si>
  <si>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</si>
  <si>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</si>
  <si>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</si>
  <si>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</si>
  <si>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</si>
  <si>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</si>
  <si>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</si>
  <si>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</si>
  <si>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</si>
  <si>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</si>
  <si>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</si>
  <si>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</si>
  <si>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</si>
  <si>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</si>
  <si>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</si>
  <si>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</si>
  <si>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</si>
  <si>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</si>
  <si>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</si>
  <si>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</si>
  <si>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</si>
  <si>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</si>
  <si>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</si>
  <si>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</si>
  <si>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</si>
  <si>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</si>
  <si>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</si>
  <si>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</si>
  <si>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</si>
  <si>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</si>
  <si>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</si>
  <si>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</si>
  <si>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</si>
  <si>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</si>
  <si>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</si>
  <si>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</si>
  <si>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</si>
  <si>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</si>
  <si>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</si>
  <si>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</si>
  <si>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</si>
  <si>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</si>
  <si>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</si>
  <si>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</si>
  <si>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</si>
  <si>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</si>
  <si>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</si>
  <si>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</si>
  <si>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</si>
  <si>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</si>
  <si>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</si>
  <si>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</si>
  <si>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</si>
  <si>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</si>
  <si>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</si>
  <si>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</si>
  <si>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</si>
  <si>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</si>
  <si>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</si>
  <si>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</si>
  <si>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</si>
  <si>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</si>
  <si>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</si>
  <si>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</si>
  <si>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</si>
  <si>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</si>
  <si>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</si>
  <si>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</si>
  <si>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</si>
  <si>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</si>
  <si>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</si>
  <si>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</si>
  <si>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</si>
  <si>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</si>
  <si>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</si>
  <si>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</si>
  <si>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</si>
  <si>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</si>
  <si>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</si>
  <si>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</si>
  <si>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</si>
  <si>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</si>
  <si>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</si>
  <si>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</si>
  <si>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</si>
  <si>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</si>
  <si>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</si>
  <si>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</si>
  <si>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</si>
  <si>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</si>
  <si>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</si>
  <si>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</si>
  <si>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</si>
  <si>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</si>
  <si>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</si>
  <si>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</si>
  <si>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</si>
  <si>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</si>
  <si>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</si>
  <si>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</si>
  <si>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</si>
  <si>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</si>
  <si>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</si>
  <si>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</si>
  <si>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</si>
  <si>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</si>
  <si>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</si>
  <si>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</si>
  <si>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</si>
  <si>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</si>
  <si>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</si>
  <si>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</si>
  <si>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</si>
  <si>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</si>
  <si>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</si>
  <si>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</si>
  <si>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</si>
  <si>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</si>
  <si>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</si>
  <si>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</si>
  <si>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</si>
  <si>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</si>
  <si>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</si>
  <si>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</si>
  <si>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</si>
  <si>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</si>
  <si>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</si>
  <si>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</si>
  <si>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</si>
  <si>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</si>
  <si>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</si>
  <si>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</si>
  <si>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</si>
  <si>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</si>
  <si>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</si>
  <si>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</si>
  <si>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</si>
  <si>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</si>
  <si>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</si>
  <si>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</si>
  <si>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</si>
  <si>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</si>
  <si>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</si>
  <si>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</si>
  <si>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</si>
  <si>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</si>
  <si>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</si>
  <si>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</si>
  <si>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</si>
  <si>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</si>
  <si>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</si>
  <si>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</si>
  <si>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</si>
  <si>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</si>
  <si>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</si>
  <si>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</si>
  <si>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</si>
  <si>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</si>
  <si>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</si>
  <si>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</si>
  <si>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</si>
  <si>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</si>
  <si>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</si>
  <si>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</si>
  <si>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</si>
  <si>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</si>
  <si>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</si>
  <si>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</si>
  <si>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</si>
  <si>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</si>
  <si>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</si>
  <si>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</si>
  <si>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</si>
  <si>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</si>
  <si>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</si>
  <si>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</si>
  <si>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</si>
  <si>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</si>
  <si>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</si>
  <si>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</si>
  <si>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</si>
  <si>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</si>
  <si>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</si>
  <si>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</si>
  <si>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</si>
  <si>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</si>
  <si>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</si>
  <si>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</si>
  <si>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</si>
  <si>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</si>
  <si>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</si>
  <si>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</si>
  <si>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</si>
  <si>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</si>
  <si>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</si>
  <si>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</si>
  <si>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</si>
  <si>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</si>
  <si>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</si>
  <si>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</si>
  <si>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</si>
  <si>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</si>
  <si>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</si>
  <si>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</si>
  <si>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</si>
  <si>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</si>
  <si>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</si>
  <si>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</si>
  <si>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</si>
  <si>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</si>
  <si>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</si>
  <si>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</si>
  <si>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</si>
  <si>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</si>
  <si>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</si>
  <si>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</si>
  <si>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</si>
  <si>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</si>
  <si>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</si>
  <si>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</si>
  <si>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</si>
  <si>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</si>
  <si>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</si>
  <si>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</si>
  <si>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</si>
  <si>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</si>
  <si>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</si>
  <si>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</si>
  <si>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</si>
  <si>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</si>
  <si>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</si>
  <si>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</si>
  <si>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</si>
  <si>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</si>
  <si>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</si>
  <si>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</si>
  <si>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</si>
  <si>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</si>
  <si>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</si>
  <si>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</si>
  <si>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</si>
  <si>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</si>
  <si>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</si>
  <si>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</si>
  <si>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</si>
  <si>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</si>
  <si>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</si>
  <si>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</si>
  <si>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</si>
  <si>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</si>
  <si>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</si>
  <si>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</si>
  <si>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</si>
  <si>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</si>
  <si>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</si>
  <si>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</si>
  <si>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</si>
  <si>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</si>
  <si>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</si>
  <si>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</si>
  <si>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</si>
  <si>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</si>
  <si>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</si>
  <si>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</si>
  <si>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</si>
  <si>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</si>
  <si>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</si>
  <si>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</si>
  <si>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</si>
  <si>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</si>
  <si>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</si>
  <si>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</si>
  <si>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</si>
  <si>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</si>
  <si>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</si>
  <si>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</si>
  <si>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</si>
  <si>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</si>
  <si>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</si>
  <si>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</si>
  <si>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</si>
  <si>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</si>
  <si>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</si>
  <si>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</si>
  <si>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</si>
  <si>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</si>
  <si>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</si>
  <si>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</si>
  <si>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</si>
  <si>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</si>
  <si>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</si>
  <si>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</si>
  <si>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</si>
  <si>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</si>
  <si>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</si>
  <si>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</si>
  <si>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</si>
  <si>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</si>
  <si>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</si>
  <si>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</si>
  <si>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</si>
  <si>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</si>
  <si>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</si>
  <si>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</si>
  <si>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</si>
  <si>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</si>
  <si>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</si>
  <si>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</si>
  <si>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</si>
  <si>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</si>
  <si>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</si>
  <si>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</si>
  <si>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</si>
  <si>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</si>
  <si>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</si>
  <si>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</si>
  <si>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</si>
  <si>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</si>
  <si>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</si>
  <si>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</si>
  <si>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</si>
  <si>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</si>
  <si>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</si>
  <si>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</si>
  <si>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</si>
  <si>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</si>
  <si>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</si>
  <si>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</si>
  <si>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</si>
  <si>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</si>
  <si>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</si>
  <si>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</si>
  <si>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</si>
  <si>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</si>
  <si>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</si>
  <si>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</si>
  <si>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</si>
  <si>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</si>
  <si>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</si>
  <si>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</si>
  <si>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</si>
  <si>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</si>
  <si>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</si>
  <si>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</si>
  <si>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</si>
  <si>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</si>
  <si>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</si>
  <si>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</si>
  <si>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</si>
  <si>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</si>
  <si>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</si>
  <si>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</si>
  <si>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</si>
  <si>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</si>
  <si>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</si>
  <si>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</si>
  <si>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</si>
  <si>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</si>
  <si>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</si>
  <si>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</si>
  <si>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</si>
  <si>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</si>
  <si>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</si>
  <si>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</si>
  <si>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</si>
  <si>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</si>
  <si>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</si>
  <si>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</si>
  <si>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</si>
  <si>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</si>
  <si>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</si>
  <si>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</si>
  <si>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</si>
  <si>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</si>
  <si>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</si>
  <si>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</si>
  <si>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</si>
  <si>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</si>
  <si>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</si>
  <si>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</si>
  <si>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</si>
  <si>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</si>
  <si>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</si>
  <si>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</si>
  <si>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</si>
  <si>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</si>
  <si>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</si>
  <si>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</si>
  <si>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</si>
  <si>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</si>
  <si>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</si>
  <si>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</si>
  <si>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</si>
  <si>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</si>
  <si>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</si>
  <si>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</si>
  <si>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</si>
  <si>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</si>
  <si>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</si>
  <si>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</si>
  <si>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</si>
  <si>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</si>
  <si>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</si>
  <si>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</si>
  <si>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</si>
  <si>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</si>
  <si>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</si>
  <si>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</si>
  <si>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</si>
  <si>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</si>
  <si>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</si>
  <si>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</si>
  <si>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</si>
  <si>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</si>
  <si>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</si>
  <si>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</si>
  <si>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</si>
  <si>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</si>
  <si>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</si>
  <si>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</si>
  <si>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</si>
  <si>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</si>
  <si>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</si>
  <si>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</si>
  <si>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</si>
  <si>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</si>
  <si>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</si>
  <si>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</si>
  <si>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</si>
  <si>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</si>
  <si>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</si>
  <si>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</si>
  <si>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</si>
  <si>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</si>
  <si>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</si>
  <si>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</si>
  <si>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</si>
  <si>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</si>
  <si>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</si>
  <si>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</si>
  <si>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</si>
  <si>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</si>
  <si>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</si>
  <si>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</si>
  <si>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</si>
  <si>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</si>
  <si>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</si>
  <si>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</si>
  <si>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</si>
  <si>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</si>
  <si>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</si>
  <si>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</si>
  <si>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</si>
  <si>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</si>
  <si>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</si>
  <si>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</si>
  <si>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</si>
  <si>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</si>
  <si>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</si>
  <si>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</si>
  <si>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</si>
  <si>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</si>
  <si>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</si>
  <si>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</si>
  <si>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</si>
  <si>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</si>
  <si>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</si>
  <si>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</si>
  <si>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</si>
  <si>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</si>
  <si>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</si>
  <si>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</si>
  <si>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</si>
  <si>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</si>
  <si>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</si>
  <si>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</si>
  <si>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</si>
  <si>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</si>
  <si>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</si>
  <si>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</si>
  <si>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</si>
  <si>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</si>
  <si>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</si>
  <si>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</si>
  <si>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</si>
  <si>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</si>
  <si>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</si>
  <si>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</si>
  <si>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</si>
  <si>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</si>
  <si>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</si>
  <si>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</si>
  <si>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</si>
  <si>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</si>
  <si>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</si>
  <si>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</si>
  <si>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</si>
  <si>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</si>
  <si>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</si>
  <si>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</si>
  <si>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</si>
  <si>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</si>
  <si>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</si>
  <si>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</si>
  <si>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</si>
  <si>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</si>
  <si>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</si>
  <si>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</si>
  <si>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</si>
  <si>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</si>
  <si>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</si>
  <si>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</si>
  <si>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</si>
  <si>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</si>
  <si>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</si>
  <si>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</si>
  <si>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</si>
  <si>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</si>
  <si>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</si>
  <si>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</si>
  <si>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</si>
  <si>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</si>
  <si>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</si>
  <si>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</si>
  <si>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</si>
  <si>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</si>
  <si>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</si>
  <si>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</si>
  <si>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</si>
  <si>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</si>
  <si>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</si>
  <si>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</si>
  <si>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</si>
  <si>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</si>
  <si>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</si>
  <si>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</si>
  <si>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</si>
  <si>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</si>
  <si>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</si>
  <si>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</si>
  <si>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</si>
  <si>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</si>
  <si>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</si>
  <si>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</si>
  <si>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</si>
  <si>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</si>
  <si>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</si>
  <si>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</si>
  <si>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</si>
  <si>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</si>
  <si>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</si>
  <si>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</si>
  <si>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</si>
  <si>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</si>
  <si>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</si>
  <si>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</si>
  <si>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</si>
  <si>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</si>
  <si>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</si>
  <si>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</si>
  <si>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</si>
  <si>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</si>
  <si>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</si>
  <si>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</si>
  <si>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</si>
  <si>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</si>
  <si>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</si>
  <si>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</si>
  <si>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</si>
  <si>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</si>
  <si>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</si>
  <si>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</si>
  <si>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</si>
  <si>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</si>
  <si>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</si>
  <si>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</si>
  <si>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</si>
  <si>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</si>
  <si>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</si>
  <si>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</si>
  <si>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</si>
  <si>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</si>
  <si>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</si>
  <si>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</si>
  <si>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</si>
  <si>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</si>
  <si>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</si>
  <si>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</si>
  <si>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</si>
  <si>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</si>
  <si>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</si>
  <si>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</si>
  <si>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</si>
  <si>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</si>
  <si>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</si>
  <si>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</si>
  <si>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</si>
  <si>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</si>
  <si>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</si>
  <si>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</si>
  <si>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</si>
  <si>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</si>
  <si>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</si>
  <si>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</si>
  <si>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</si>
  <si>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</si>
  <si>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</si>
  <si>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</si>
  <si>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</si>
  <si>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</si>
  <si>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</si>
  <si>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</si>
  <si>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</si>
  <si>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</si>
  <si>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</si>
  <si>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</si>
  <si>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</si>
  <si>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</si>
  <si>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</si>
  <si>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</si>
  <si>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</si>
  <si>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</si>
  <si>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</si>
  <si>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</si>
  <si>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</si>
  <si>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</si>
  <si>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</si>
  <si>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</si>
  <si>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</si>
  <si>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</si>
  <si>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</si>
  <si>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</si>
  <si>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</si>
  <si>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</si>
  <si>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</si>
  <si>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</si>
  <si>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</si>
  <si>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</si>
  <si>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</si>
  <si>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</si>
  <si>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</si>
  <si>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</si>
  <si>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</si>
  <si>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</si>
  <si>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</si>
  <si>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</si>
  <si>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</si>
  <si>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</si>
  <si>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</si>
  <si>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</si>
  <si>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</si>
  <si>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</si>
  <si>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</si>
  <si>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</si>
  <si>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</si>
  <si>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</si>
  <si>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</si>
  <si>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</si>
  <si>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</si>
  <si>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</si>
  <si>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</si>
  <si>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</si>
  <si>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</si>
  <si>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</si>
  <si>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</si>
  <si>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</si>
  <si>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</si>
  <si>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</si>
  <si>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</si>
  <si>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</si>
  <si>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</si>
  <si>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</si>
  <si>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</si>
  <si>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</si>
  <si>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</si>
  <si>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</si>
  <si>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</si>
  <si>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</si>
  <si>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</si>
  <si>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</si>
  <si>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</si>
  <si>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</si>
  <si>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</si>
  <si>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</si>
  <si>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</si>
  <si>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</si>
  <si>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</si>
  <si>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</si>
  <si>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</si>
  <si>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</si>
  <si>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</si>
  <si>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</si>
  <si>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</si>
  <si>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</si>
  <si>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</si>
  <si>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</si>
  <si>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</si>
  <si>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</si>
  <si>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</si>
  <si>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</si>
  <si>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</si>
  <si>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</si>
  <si>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</si>
  <si>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</si>
  <si>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</si>
  <si>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</si>
  <si>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</si>
  <si>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</si>
  <si>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</si>
  <si>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</si>
  <si>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</si>
  <si>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</si>
  <si>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</si>
  <si>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</si>
  <si>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</si>
  <si>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</si>
  <si>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</si>
  <si>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</si>
  <si>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</si>
  <si>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</si>
  <si>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</si>
  <si>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</si>
  <si>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</si>
  <si>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</si>
  <si>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</si>
  <si>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</si>
  <si>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</si>
  <si>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</si>
  <si>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</si>
  <si>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</si>
  <si>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</si>
  <si>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</si>
  <si>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</si>
  <si>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</si>
  <si>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</si>
  <si>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</si>
  <si>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</si>
  <si>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</si>
  <si>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</si>
  <si>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</si>
  <si>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</si>
  <si>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</si>
  <si>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</si>
  <si>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</si>
  <si>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</si>
  <si>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</si>
  <si>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</si>
  <si>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</si>
  <si>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</si>
  <si>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</si>
  <si>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</si>
  <si>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</si>
  <si>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</si>
  <si>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</si>
  <si>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</si>
  <si>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</si>
  <si>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</si>
  <si>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</si>
  <si>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</si>
  <si>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</si>
  <si>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</si>
  <si>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</si>
  <si>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</si>
  <si>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</si>
  <si>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</si>
  <si>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</si>
  <si>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</si>
  <si>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</si>
  <si>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</si>
  <si>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</si>
  <si>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</si>
  <si>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</si>
  <si>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</si>
  <si>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</si>
  <si>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</si>
  <si>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</si>
  <si>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</si>
  <si>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</si>
  <si>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</si>
  <si>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</si>
  <si>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</si>
  <si>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</si>
  <si>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</si>
  <si>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</si>
  <si>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</si>
  <si>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</si>
  <si>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</si>
  <si>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</si>
  <si>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</si>
  <si>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</si>
  <si>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</si>
  <si>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</si>
  <si>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</si>
  <si>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</si>
  <si>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</si>
  <si>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</si>
  <si>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</si>
  <si>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</si>
  <si>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</si>
  <si>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</si>
  <si>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</si>
  <si>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</si>
  <si>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</si>
  <si>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</si>
  <si>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</si>
  <si>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</si>
  <si>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</si>
  <si>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</si>
  <si>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</si>
  <si>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</si>
  <si>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</si>
  <si>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</si>
  <si>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</si>
  <si>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</si>
  <si>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</si>
  <si>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</si>
  <si>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</si>
  <si>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</si>
  <si>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</si>
  <si>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</si>
  <si>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</si>
  <si>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</si>
  <si>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</si>
  <si>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</si>
  <si>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</si>
  <si>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</si>
  <si>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</si>
  <si>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</si>
  <si>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</si>
  <si>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</si>
  <si>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</si>
  <si>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</si>
  <si>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</si>
  <si>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</si>
  <si>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</si>
  <si>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</si>
  <si>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</si>
  <si>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</si>
  <si>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</si>
  <si>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</si>
  <si>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</si>
  <si>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</si>
  <si>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</si>
  <si>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</si>
  <si>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</si>
  <si>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</si>
  <si>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</si>
  <si>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</si>
  <si>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</si>
  <si>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</si>
  <si>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</si>
  <si>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</si>
  <si>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</si>
  <si>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</si>
  <si>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</si>
  <si>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</si>
  <si>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</si>
  <si>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</si>
  <si>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</si>
  <si>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</si>
  <si>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</si>
  <si>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</si>
  <si>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</si>
  <si>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</si>
  <si>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</si>
  <si>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</si>
  <si>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</si>
  <si>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</si>
  <si>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</si>
  <si>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</si>
  <si>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</si>
  <si>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</si>
  <si>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</si>
  <si>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</si>
  <si>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</si>
  <si>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</si>
  <si>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</si>
  <si>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</si>
  <si>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</si>
  <si>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</si>
  <si>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</si>
  <si>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</si>
  <si>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</si>
  <si>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</si>
  <si>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</si>
  <si>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</si>
  <si>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</si>
  <si>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</si>
  <si>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</si>
  <si>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</si>
  <si>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</si>
  <si>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</si>
  <si>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</si>
  <si>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</si>
  <si>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</si>
  <si>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</si>
  <si>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</si>
  <si>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</si>
  <si>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</si>
  <si>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</si>
  <si>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</si>
  <si>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</si>
  <si>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</si>
  <si>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</si>
  <si>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</si>
  <si>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</si>
  <si>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</si>
  <si>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</si>
  <si>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</si>
  <si>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</si>
  <si>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</si>
  <si>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</si>
  <si>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</si>
  <si>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</si>
  <si>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</si>
  <si>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</si>
  <si>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</si>
  <si>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</si>
  <si>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</si>
  <si>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</si>
  <si>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</si>
  <si>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</si>
  <si>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</si>
  <si>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</si>
  <si>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</si>
  <si>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</si>
  <si>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</si>
  <si>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</si>
  <si>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</si>
  <si>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</si>
  <si>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</si>
  <si>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</si>
  <si>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</si>
  <si>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</si>
  <si>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</si>
  <si>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</si>
  <si>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</si>
  <si>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</si>
  <si>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</si>
  <si>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</si>
  <si>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</si>
  <si>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</si>
  <si>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</si>
  <si>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</si>
  <si>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</si>
  <si>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</si>
  <si>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</si>
  <si>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</si>
  <si>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</si>
  <si>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</si>
  <si>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</si>
  <si>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</si>
  <si>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</si>
  <si>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</si>
  <si>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</si>
  <si>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</si>
  <si>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</si>
  <si>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</si>
  <si>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</si>
  <si>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</si>
  <si>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</si>
  <si>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</si>
  <si>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</si>
  <si>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</si>
  <si>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</si>
  <si>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</si>
  <si>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</si>
  <si>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</si>
  <si>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</si>
  <si>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</si>
  <si>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</si>
  <si>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</si>
  <si>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</si>
  <si>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</si>
  <si>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</si>
  <si>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</si>
  <si>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</si>
  <si>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</si>
  <si>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</si>
  <si>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</si>
  <si>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</si>
  <si>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</si>
  <si>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</si>
  <si>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</si>
  <si>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</si>
  <si>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</si>
  <si>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</si>
  <si>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</si>
  <si>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</si>
  <si>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</si>
  <si>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</si>
  <si>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</si>
  <si>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</si>
  <si>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</si>
  <si>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</si>
  <si>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</si>
  <si>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</si>
  <si>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</si>
  <si>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</si>
  <si>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</si>
  <si>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</si>
  <si>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</si>
  <si>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</si>
  <si>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</si>
  <si>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</si>
  <si>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</si>
  <si>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</si>
  <si>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</si>
  <si>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</si>
  <si>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</si>
  <si>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</si>
  <si>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</si>
  <si>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</si>
  <si>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</si>
  <si>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</si>
  <si>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</si>
  <si>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</si>
  <si>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</si>
  <si>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</si>
  <si>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</si>
  <si>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</si>
  <si>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</si>
  <si>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</si>
  <si>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</si>
  <si>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</si>
  <si>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</si>
  <si>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</si>
  <si>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</si>
  <si>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</si>
  <si>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</si>
  <si>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</si>
  <si>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</si>
  <si>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</si>
  <si>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</si>
  <si>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</si>
  <si>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</si>
  <si>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</si>
  <si>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</si>
  <si>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</si>
  <si>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</si>
  <si>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</si>
  <si>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</si>
  <si>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</si>
  <si>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</si>
  <si>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</si>
  <si>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</si>
  <si>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</si>
  <si>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</si>
  <si>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</si>
  <si>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</si>
  <si>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</si>
  <si>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</si>
  <si>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</si>
  <si>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</si>
  <si>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</si>
  <si>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</si>
  <si>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</si>
  <si>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</si>
  <si>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</si>
  <si>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</si>
  <si>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</si>
  <si>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</si>
  <si>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</si>
  <si>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</si>
  <si>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</si>
  <si>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</si>
  <si>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</si>
  <si>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</si>
  <si>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</si>
  <si>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</si>
  <si>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</si>
  <si>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</si>
  <si>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</si>
  <si>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</si>
  <si>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</si>
  <si>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</si>
  <si>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</si>
  <si>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</si>
  <si>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</si>
  <si>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</si>
  <si>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</si>
  <si>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</si>
  <si>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</si>
  <si>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</si>
  <si>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</si>
  <si>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</si>
  <si>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</si>
  <si>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</si>
  <si>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</si>
  <si>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</si>
  <si>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</si>
  <si>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</si>
  <si>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</si>
  <si>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</si>
  <si>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</si>
  <si>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</si>
  <si>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</si>
  <si>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</si>
  <si>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</si>
  <si>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</si>
  <si>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</si>
  <si>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</si>
  <si>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</si>
  <si>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</si>
  <si>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</si>
  <si>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</si>
  <si>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</si>
  <si>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</si>
  <si>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</si>
  <si>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</si>
  <si>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</si>
  <si>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</si>
  <si>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</si>
  <si>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</si>
  <si>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</si>
  <si>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</si>
  <si>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</si>
  <si>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</si>
  <si>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</si>
  <si>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</si>
  <si>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</si>
  <si>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</si>
  <si>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</si>
  <si>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</si>
  <si>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</si>
  <si>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</si>
  <si>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</si>
  <si>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</si>
  <si>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</si>
  <si>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</si>
  <si>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</si>
  <si>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</si>
  <si>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</si>
  <si>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</si>
  <si>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</si>
  <si>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</si>
  <si>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</si>
  <si>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</si>
  <si>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</si>
  <si>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</si>
  <si>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</si>
  <si>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</si>
  <si>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</si>
  <si>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</si>
  <si>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</si>
  <si>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</si>
  <si>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</si>
  <si>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</si>
  <si>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</si>
  <si>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</si>
  <si>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</si>
  <si>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</si>
  <si>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</si>
  <si>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</si>
  <si>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</si>
  <si>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</si>
  <si>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</si>
  <si>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</si>
  <si>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</si>
  <si>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</si>
  <si>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</si>
  <si>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</si>
  <si>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</si>
  <si>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</si>
  <si>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</si>
  <si>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</si>
  <si>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</si>
  <si>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</si>
  <si>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</si>
  <si>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</si>
  <si>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</si>
  <si>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</si>
  <si>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</si>
  <si>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</si>
  <si>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</si>
  <si>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</si>
  <si>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</si>
  <si>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</si>
  <si>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</si>
  <si>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</si>
  <si>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</si>
  <si>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</si>
  <si>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</si>
  <si>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</si>
  <si>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</si>
  <si>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</si>
  <si>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</si>
  <si>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</si>
  <si>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</si>
  <si>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</si>
  <si>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</si>
  <si>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</si>
  <si>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</si>
  <si>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</si>
  <si>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</si>
  <si>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</si>
  <si>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</si>
  <si>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</si>
  <si>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</si>
  <si>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</si>
  <si>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</si>
  <si>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</si>
  <si>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</si>
  <si>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</si>
  <si>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</si>
  <si>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</si>
  <si>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</si>
  <si>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</si>
  <si>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</si>
  <si>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</si>
  <si>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</si>
  <si>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</si>
  <si>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</si>
  <si>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</si>
  <si>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</si>
  <si>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</si>
  <si>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</si>
  <si>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</si>
  <si>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</si>
  <si>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</si>
  <si>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</si>
  <si>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</si>
  <si>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</si>
  <si>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</si>
  <si>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</si>
  <si>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</si>
  <si>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</si>
  <si>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</si>
  <si>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</si>
  <si>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</si>
  <si>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</si>
  <si>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</si>
  <si>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</si>
  <si>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</si>
  <si>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</si>
  <si>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</si>
  <si>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</si>
  <si>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</si>
  <si>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</si>
  <si>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</si>
  <si>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</si>
  <si>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</si>
  <si>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</si>
  <si>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</si>
  <si>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</si>
  <si>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</si>
  <si>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</si>
  <si>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</si>
  <si>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</si>
  <si>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</si>
  <si>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</si>
  <si>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</si>
  <si>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</si>
  <si>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</si>
  <si>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</si>
  <si>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</si>
  <si>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</si>
  <si>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</si>
  <si>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</si>
  <si>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</si>
  <si>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</si>
  <si>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</si>
  <si>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</si>
  <si>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</si>
  <si>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</si>
  <si>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</si>
  <si>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</si>
  <si>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</si>
  <si>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</si>
  <si>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</si>
  <si>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</si>
  <si>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</si>
  <si>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</si>
  <si>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</si>
  <si>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</si>
  <si>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</si>
  <si>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</si>
  <si>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</si>
  <si>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</si>
  <si>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</si>
  <si>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</si>
  <si>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</si>
  <si>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</si>
  <si>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</si>
  <si>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</si>
  <si>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</si>
  <si>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</si>
  <si>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</si>
  <si>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</si>
  <si>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</si>
  <si>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</si>
  <si>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</si>
  <si>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</si>
  <si>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</si>
  <si>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</si>
  <si>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</si>
  <si>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</si>
  <si>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</si>
  <si>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</si>
  <si>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</si>
  <si>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</si>
  <si>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</si>
  <si>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</si>
  <si>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</si>
  <si>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</si>
  <si>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</si>
  <si>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</si>
  <si>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</si>
  <si>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</si>
  <si>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</si>
  <si>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</si>
  <si>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</si>
  <si>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</si>
  <si>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</si>
  <si>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</si>
  <si>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</si>
  <si>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</si>
  <si>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</si>
  <si>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</si>
  <si>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</si>
  <si>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</si>
  <si>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</si>
  <si>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</si>
  <si>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</si>
  <si>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</si>
  <si>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</si>
  <si>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</si>
  <si>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</si>
  <si>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</si>
  <si>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</si>
  <si>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</si>
  <si>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</si>
  <si>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</si>
  <si>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</si>
  <si>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</si>
  <si>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</si>
  <si>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</si>
  <si>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</si>
  <si>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</si>
  <si>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</si>
  <si>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</si>
  <si>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</si>
  <si>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</si>
  <si>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</si>
  <si>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</si>
  <si>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</si>
  <si>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</si>
  <si>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</si>
  <si>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</si>
  <si>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</si>
  <si>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</si>
  <si>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</si>
  <si>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</si>
  <si>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</si>
  <si>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</si>
  <si>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</si>
  <si>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</si>
  <si>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</si>
  <si>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</si>
  <si>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</si>
  <si>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</si>
  <si>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</si>
  <si>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</si>
  <si>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</si>
  <si>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</si>
  <si>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</si>
  <si>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</si>
  <si>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</si>
  <si>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</si>
  <si>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</si>
  <si>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</si>
  <si>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</si>
  <si>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</si>
  <si>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</si>
  <si>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</si>
  <si>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</si>
  <si>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</si>
  <si>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</si>
  <si>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</si>
  <si>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</si>
  <si>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</si>
  <si>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</si>
  <si>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</si>
  <si>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</si>
  <si>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</si>
  <si>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</si>
  <si>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</si>
  <si>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</si>
  <si>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</si>
  <si>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</si>
  <si>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</si>
  <si>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</si>
  <si>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</si>
  <si>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</si>
  <si>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</si>
  <si>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</si>
  <si>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</si>
  <si>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</si>
  <si>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</si>
  <si>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</si>
  <si>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</si>
  <si>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</si>
  <si>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</si>
  <si>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</si>
  <si>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</si>
  <si>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</si>
  <si>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</si>
  <si>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</si>
  <si>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</si>
  <si>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</si>
  <si>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</si>
  <si>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</si>
  <si>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</si>
  <si>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</si>
  <si>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</si>
  <si>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</si>
  <si>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</si>
  <si>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</si>
  <si>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</si>
  <si>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</si>
  <si>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</si>
  <si>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</si>
  <si>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</si>
  <si>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</si>
  <si>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</si>
  <si>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</si>
  <si>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</si>
  <si>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</si>
  <si>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</si>
  <si>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</si>
  <si>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</si>
  <si>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</si>
  <si>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</si>
  <si>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</si>
  <si>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</si>
  <si>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</si>
  <si>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</si>
  <si>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</si>
  <si>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</si>
  <si>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</si>
  <si>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</si>
  <si>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</si>
  <si>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</si>
  <si>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</si>
  <si>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</si>
  <si>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</si>
  <si>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</si>
  <si>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</si>
  <si>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</si>
  <si>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</si>
  <si>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</si>
  <si>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</si>
  <si>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</si>
  <si>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</si>
  <si>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</si>
  <si>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</si>
  <si>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</si>
  <si>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</si>
  <si>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</si>
  <si>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</si>
  <si>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</si>
  <si>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</si>
  <si>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</si>
  <si>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</si>
  <si>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</si>
  <si>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</si>
  <si>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</si>
  <si>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</si>
  <si>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</si>
  <si>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</si>
  <si>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</si>
  <si>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</si>
  <si>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</si>
  <si>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</si>
  <si>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</si>
  <si>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</si>
  <si>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</si>
  <si>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</si>
  <si>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</si>
  <si>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</si>
  <si>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</si>
  <si>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</si>
  <si>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</si>
  <si>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</si>
  <si>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</si>
  <si>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</si>
  <si>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</si>
  <si>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</si>
  <si>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</si>
  <si>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</si>
  <si>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</si>
  <si>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</si>
  <si>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</si>
  <si>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</si>
  <si>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</si>
  <si>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</si>
  <si>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</si>
  <si>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</si>
  <si>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</si>
  <si>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</si>
  <si>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</si>
  <si>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</si>
  <si>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</si>
  <si>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</si>
  <si>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</si>
  <si>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</si>
  <si>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</si>
  <si>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</si>
  <si>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</si>
  <si>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</si>
  <si>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</si>
  <si>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</si>
  <si>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</si>
  <si>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</si>
  <si>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</si>
  <si>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</si>
  <si>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</si>
  <si>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</si>
  <si>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</si>
  <si>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</si>
  <si>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</si>
  <si>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</si>
  <si>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</si>
  <si>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</si>
  <si>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</si>
  <si>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</si>
  <si>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</si>
  <si>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</si>
  <si>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</si>
  <si>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</si>
  <si>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</si>
  <si>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</si>
  <si>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</si>
  <si>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</si>
  <si>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</si>
  <si>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</si>
  <si>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</si>
  <si>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</si>
  <si>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</si>
  <si>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</si>
  <si>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</si>
  <si>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</si>
  <si>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</si>
  <si>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</si>
  <si>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</si>
  <si>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</si>
  <si>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</si>
  <si>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</si>
  <si>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</si>
  <si>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</si>
  <si>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</si>
  <si>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</si>
  <si>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</si>
  <si>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</si>
  <si>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</si>
  <si>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</si>
  <si>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</si>
  <si>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</si>
  <si>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</si>
  <si>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</si>
  <si>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</si>
  <si>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</si>
  <si>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</si>
  <si>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</si>
  <si>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</si>
  <si>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</si>
  <si>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</si>
  <si>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</si>
  <si>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</si>
  <si>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</si>
  <si>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</si>
  <si>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</si>
  <si>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</si>
  <si>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</si>
  <si>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</si>
  <si>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</si>
  <si>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</si>
  <si>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</si>
  <si>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</si>
  <si>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</si>
  <si>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</si>
  <si>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</si>
  <si>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</si>
  <si>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</si>
  <si>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</si>
  <si>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</si>
  <si>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</si>
  <si>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</si>
  <si>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</si>
  <si>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</si>
  <si>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</si>
  <si>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</si>
  <si>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</si>
  <si>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</si>
  <si>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</si>
  <si>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</si>
  <si>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</si>
  <si>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</si>
  <si>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</si>
  <si>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</si>
  <si>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</si>
  <si>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</si>
  <si>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</si>
  <si>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</si>
  <si>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</si>
  <si>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</si>
  <si>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</si>
  <si>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</si>
  <si>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</si>
  <si>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</si>
  <si>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</si>
  <si>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</si>
  <si>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</si>
  <si>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</si>
  <si>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</si>
  <si>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</si>
  <si>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</si>
  <si>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</si>
  <si>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</si>
  <si>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</si>
  <si>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</si>
  <si>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</si>
  <si>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</si>
  <si>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</si>
  <si>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</si>
  <si>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</si>
  <si>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</si>
  <si>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</si>
  <si>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</si>
  <si>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</si>
  <si>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</si>
  <si>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</si>
  <si>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</si>
  <si>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</si>
  <si>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</si>
  <si>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</si>
  <si>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</si>
  <si>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</si>
  <si>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</si>
  <si>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</si>
  <si>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</si>
  <si>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</si>
  <si>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</si>
  <si>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</si>
  <si>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</si>
  <si>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</si>
  <si>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</si>
  <si>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</si>
  <si>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</si>
  <si>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</si>
  <si>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</si>
  <si>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</si>
  <si>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</si>
  <si>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</si>
  <si>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</si>
  <si>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</si>
  <si>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</si>
  <si>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</si>
  <si>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</si>
  <si>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</si>
  <si>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</si>
  <si>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</si>
  <si>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</si>
  <si>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</si>
  <si>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</si>
  <si>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</si>
  <si>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</si>
  <si>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</si>
  <si>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</si>
  <si>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</si>
  <si>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</si>
  <si>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</si>
  <si>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</si>
  <si>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</si>
  <si>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</si>
  <si>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</si>
  <si>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</si>
  <si>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</si>
  <si>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</si>
  <si>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</si>
  <si>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</si>
  <si>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</si>
  <si>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</si>
  <si>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</si>
  <si>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</si>
  <si>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</si>
  <si>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</si>
  <si>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</si>
  <si>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</si>
  <si>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</si>
  <si>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</si>
  <si>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</si>
  <si>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</si>
  <si>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</si>
  <si>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</si>
  <si>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</si>
  <si>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</si>
  <si>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</si>
  <si>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</si>
  <si>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</si>
  <si>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</si>
  <si>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</si>
  <si>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</si>
  <si>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</si>
  <si>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</si>
  <si>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</si>
  <si>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</si>
  <si>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</si>
  <si>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</si>
  <si>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</si>
  <si>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</si>
  <si>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</si>
  <si>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</si>
  <si>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</si>
  <si>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</si>
  <si>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</si>
  <si>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</si>
  <si>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</si>
  <si>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</si>
  <si>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</si>
  <si>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</si>
  <si>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</si>
  <si>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</si>
  <si>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</si>
  <si>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</si>
  <si>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</si>
  <si>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</si>
  <si>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</si>
  <si>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</si>
  <si>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</si>
  <si>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</si>
  <si>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</si>
  <si>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</si>
  <si>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</si>
  <si>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</si>
  <si>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</si>
  <si>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</si>
  <si>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</si>
  <si>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</si>
  <si>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</si>
  <si>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</si>
  <si>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</si>
  <si>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</si>
  <si>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</si>
  <si>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</si>
  <si>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</si>
  <si>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</si>
  <si>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</si>
  <si>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</si>
  <si>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</si>
  <si>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</si>
  <si>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</si>
  <si>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</si>
  <si>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</si>
  <si>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</si>
  <si>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</si>
  <si>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</si>
  <si>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</si>
  <si>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</si>
  <si>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</si>
  <si>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</si>
  <si>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</si>
  <si>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</si>
  <si>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</si>
  <si>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</si>
  <si>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</si>
  <si>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</si>
  <si>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</si>
  <si>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</si>
  <si>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</si>
  <si>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</si>
  <si>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</si>
  <si>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</si>
  <si>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</si>
  <si>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</si>
  <si>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</si>
  <si>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</si>
  <si>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</si>
  <si>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</si>
  <si>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</si>
  <si>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</si>
  <si>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</si>
  <si>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</si>
  <si>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</si>
  <si>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</si>
  <si>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</si>
  <si>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</si>
  <si>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</si>
  <si>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</si>
  <si>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</si>
  <si>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</si>
  <si>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</si>
  <si>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</si>
  <si>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</si>
  <si>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</si>
  <si>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</si>
  <si>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</si>
  <si>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</si>
  <si>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</si>
  <si>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</si>
  <si>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</si>
  <si>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</si>
  <si>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</si>
  <si>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</si>
  <si>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</si>
  <si>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</si>
  <si>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</si>
  <si>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</si>
  <si>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</si>
  <si>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</si>
  <si>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</si>
  <si>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</si>
  <si>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</si>
  <si>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</si>
  <si>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</si>
  <si>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</si>
  <si>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</si>
  <si>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</si>
  <si>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</si>
  <si>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</si>
  <si>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</si>
  <si>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</si>
  <si>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</si>
  <si>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</si>
  <si>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</si>
  <si>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</si>
  <si>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</si>
  <si>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</si>
  <si>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</si>
  <si>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</si>
  <si>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</si>
  <si>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</si>
  <si>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</si>
  <si>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</si>
  <si>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</si>
  <si>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</si>
  <si>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</si>
  <si>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</si>
  <si>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</si>
  <si>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</si>
  <si>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</si>
  <si>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</si>
  <si>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</si>
  <si>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</si>
  <si>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</si>
  <si>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</si>
  <si>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</si>
  <si>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</si>
  <si>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</si>
  <si>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</si>
  <si>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</si>
  <si>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</si>
  <si>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</si>
  <si>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</si>
  <si>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</si>
  <si>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</si>
  <si>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</si>
  <si>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</si>
  <si>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</si>
  <si>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</si>
  <si>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</si>
  <si>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</si>
  <si>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</si>
  <si>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</si>
  <si>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</si>
  <si>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</si>
  <si>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</si>
  <si>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</si>
  <si>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</si>
  <si>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</si>
  <si>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</si>
  <si>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</si>
  <si>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</si>
  <si>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</si>
  <si>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</si>
  <si>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</si>
  <si>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</si>
  <si>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</si>
  <si>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</si>
  <si>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</si>
  <si>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</si>
  <si>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</si>
  <si>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</si>
  <si>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</si>
  <si>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</si>
  <si>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</si>
  <si>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</si>
  <si>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</si>
  <si>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</si>
  <si>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</si>
  <si>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</si>
  <si>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</si>
  <si>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</si>
  <si>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</si>
  <si>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</si>
  <si>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</si>
  <si>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</si>
  <si>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</si>
  <si>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</si>
  <si>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</si>
  <si>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</si>
  <si>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</si>
  <si>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</si>
  <si>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</si>
  <si>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</si>
  <si>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</si>
  <si>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</si>
  <si>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</si>
  <si>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</si>
  <si>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</si>
  <si>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</si>
  <si>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</si>
  <si>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</si>
  <si>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</si>
  <si>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</si>
  <si>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</si>
  <si>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</si>
  <si>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</si>
  <si>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</si>
  <si>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</si>
  <si>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</si>
  <si>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</si>
  <si>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</si>
  <si>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</si>
  <si>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</si>
  <si>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</si>
  <si>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</si>
  <si>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</si>
  <si>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</si>
  <si>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</si>
  <si>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</si>
  <si>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</si>
  <si>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</si>
  <si>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</si>
  <si>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</si>
  <si>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</si>
  <si>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</si>
  <si>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</si>
  <si>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</si>
  <si>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</si>
  <si>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</si>
  <si>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</si>
  <si>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</si>
  <si>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</si>
  <si>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</si>
  <si>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</si>
  <si>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</si>
  <si>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</si>
  <si>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</si>
  <si>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</si>
  <si>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</si>
  <si>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</si>
  <si>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</si>
  <si>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</si>
  <si>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</si>
  <si>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</si>
  <si>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</si>
  <si>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</si>
  <si>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</si>
  <si>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</si>
  <si>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</si>
  <si>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</si>
  <si>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</si>
  <si>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</si>
  <si>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</si>
  <si>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</si>
  <si>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</si>
  <si>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</si>
  <si>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</si>
  <si>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</si>
  <si>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</si>
  <si>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</si>
  <si>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</si>
  <si>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</si>
  <si>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</si>
  <si>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</si>
  <si>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</si>
  <si>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</si>
  <si>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</si>
  <si>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</si>
  <si>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</si>
  <si>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</si>
  <si>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</si>
  <si>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</si>
  <si>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</si>
  <si>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</si>
  <si>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</si>
  <si>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</si>
  <si>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</si>
  <si>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</si>
  <si>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</si>
  <si>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</si>
  <si>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</si>
  <si>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</si>
  <si>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</si>
  <si>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</si>
  <si>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</si>
  <si>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</si>
  <si>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</si>
  <si>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</si>
  <si>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</si>
  <si>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</si>
  <si>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</si>
  <si>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</si>
  <si>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</si>
  <si>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</si>
  <si>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</si>
  <si>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</si>
  <si>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</si>
  <si>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</si>
  <si>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</si>
  <si>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</si>
  <si>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</si>
  <si>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</si>
  <si>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</si>
  <si>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</si>
  <si>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</si>
  <si>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</si>
  <si>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</si>
  <si>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</si>
  <si>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</si>
  <si>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</si>
  <si>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</si>
  <si>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</si>
  <si>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</si>
  <si>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</si>
  <si>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</si>
  <si>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</si>
  <si>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</si>
  <si>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</si>
  <si>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</si>
  <si>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</si>
  <si>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</si>
  <si>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</si>
  <si>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</si>
  <si>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</si>
  <si>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</si>
  <si>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</si>
  <si>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</si>
  <si>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</si>
  <si>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</si>
  <si>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</si>
  <si>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</si>
  <si>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</si>
  <si>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</si>
  <si>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</si>
  <si>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</si>
  <si>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</si>
  <si>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</si>
  <si>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</si>
  <si>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</si>
  <si>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</si>
  <si>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</si>
  <si>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</si>
  <si>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</si>
  <si>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</si>
  <si>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</si>
  <si>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</si>
  <si>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</si>
  <si>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</si>
  <si>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</si>
  <si>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</si>
  <si>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</si>
  <si>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</si>
  <si>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</si>
  <si>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</si>
  <si>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</si>
  <si>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</si>
  <si>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</si>
  <si>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</si>
  <si>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</si>
  <si>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</si>
  <si>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</si>
  <si>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</si>
  <si>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</si>
  <si>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</si>
  <si>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</si>
  <si>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</si>
  <si>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</si>
  <si>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</si>
  <si>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</si>
  <si>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</si>
  <si>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</si>
  <si>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</si>
  <si>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</si>
  <si>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</si>
  <si>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</si>
  <si>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</si>
  <si>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</si>
  <si>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</si>
  <si>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</si>
  <si>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</si>
  <si>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</si>
  <si>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</si>
  <si>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</si>
  <si>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</si>
  <si>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</si>
  <si>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</si>
  <si>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</si>
  <si>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</si>
  <si>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</si>
  <si>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</si>
  <si>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</si>
  <si>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</si>
  <si>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</si>
  <si>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</si>
  <si>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</si>
  <si>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</si>
  <si>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</si>
  <si>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</si>
  <si>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</si>
  <si>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</si>
  <si>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</si>
  <si>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</si>
  <si>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</si>
  <si>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</si>
  <si>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</si>
  <si>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</si>
  <si>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</si>
  <si>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</si>
  <si>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</si>
  <si>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</si>
  <si>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</si>
  <si>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</si>
  <si>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</si>
  <si>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</si>
  <si>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</si>
  <si>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</si>
  <si>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</si>
  <si>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</si>
  <si>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</si>
  <si>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</si>
  <si>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</si>
  <si>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</si>
  <si>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</si>
  <si>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</si>
  <si>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</si>
  <si>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</si>
  <si>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</si>
  <si>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</si>
  <si>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</si>
  <si>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</si>
  <si>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</si>
  <si>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</si>
  <si>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</si>
  <si>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</si>
  <si>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</si>
  <si>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</si>
  <si>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</si>
  <si>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</si>
  <si>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</si>
  <si>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</si>
  <si>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</si>
  <si>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</si>
  <si>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</si>
  <si>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</si>
  <si>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</si>
  <si>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</si>
  <si>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</si>
  <si>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</si>
  <si>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</si>
  <si>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</si>
  <si>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</si>
  <si>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</si>
  <si>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</si>
  <si>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</si>
  <si>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</si>
  <si>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</si>
  <si>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</si>
  <si>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</si>
  <si>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</si>
  <si>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</si>
  <si>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</si>
  <si>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</si>
  <si>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</si>
  <si>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</si>
  <si>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</si>
  <si>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</si>
  <si>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</si>
  <si>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</si>
  <si>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</si>
  <si>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</si>
  <si>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</si>
  <si>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</si>
  <si>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</si>
  <si>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</si>
  <si>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</si>
  <si>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</si>
  <si>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</si>
  <si>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</si>
  <si>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</si>
  <si>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</si>
  <si>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</si>
  <si>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</si>
  <si>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</si>
  <si>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</si>
  <si>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</si>
  <si>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</si>
  <si>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</si>
  <si>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</si>
  <si>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</si>
  <si>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</si>
  <si>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</si>
  <si>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</si>
  <si>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</si>
  <si>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</si>
  <si>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</si>
  <si>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</si>
  <si>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</si>
  <si>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</si>
  <si>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</si>
  <si>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</si>
  <si>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</si>
  <si>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</si>
  <si>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</si>
  <si>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</si>
  <si>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</si>
  <si>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</si>
  <si>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</si>
  <si>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</si>
  <si>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</si>
  <si>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</si>
  <si>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</si>
  <si>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</si>
  <si>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</si>
  <si>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</si>
  <si>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</si>
  <si>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</si>
  <si>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</si>
  <si>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</si>
  <si>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</si>
  <si>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</si>
  <si>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</si>
  <si>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</si>
  <si>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</si>
  <si>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</si>
  <si>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</si>
  <si>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</si>
  <si>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</si>
  <si>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</si>
  <si>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</si>
  <si>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</si>
  <si>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</si>
  <si>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</si>
  <si>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</si>
  <si>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</si>
  <si>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</si>
  <si>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</si>
  <si>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</si>
  <si>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</si>
  <si>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</si>
  <si>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</si>
  <si>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</si>
  <si>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</si>
  <si>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</si>
  <si>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</si>
  <si>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</si>
  <si>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</si>
  <si>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</si>
  <si>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</si>
  <si>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</si>
  <si>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</si>
  <si>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</si>
  <si>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</si>
  <si>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</si>
  <si>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</si>
  <si>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</si>
  <si>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</si>
  <si>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</si>
  <si>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</si>
  <si>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</si>
  <si>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</si>
  <si>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</si>
  <si>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</si>
  <si>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</si>
  <si>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</si>
  <si>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</si>
  <si>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</si>
  <si>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</si>
  <si>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</si>
  <si>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</si>
  <si>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</si>
  <si>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</si>
  <si>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</si>
  <si>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</si>
  <si>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</si>
  <si>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</si>
  <si>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</si>
  <si>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</si>
  <si>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</si>
  <si>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</si>
  <si>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</si>
  <si>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</si>
  <si>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</si>
  <si>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</si>
  <si>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</si>
  <si>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</si>
  <si>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</si>
  <si>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</si>
  <si>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</si>
  <si>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</si>
  <si>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</si>
  <si>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</si>
  <si>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</si>
  <si>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</si>
  <si>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</si>
  <si>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</si>
  <si>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</si>
  <si>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</si>
  <si>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</si>
  <si>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</si>
  <si>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</si>
  <si>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</si>
  <si>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</si>
  <si>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</si>
  <si>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</si>
  <si>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</si>
  <si>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</si>
  <si>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</si>
  <si>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</si>
  <si>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</si>
  <si>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</si>
  <si>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</si>
  <si>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</si>
  <si>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</si>
  <si>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</si>
  <si>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</si>
  <si>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</si>
  <si>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</si>
  <si>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</si>
  <si>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</si>
  <si>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</si>
  <si>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</si>
  <si>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</si>
  <si>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</si>
  <si>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</si>
  <si>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</si>
  <si>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</si>
  <si>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</si>
  <si>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</si>
  <si>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</si>
  <si>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</si>
  <si>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</si>
  <si>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</si>
  <si>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</si>
  <si>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</si>
  <si>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</si>
  <si>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</si>
  <si>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</si>
  <si>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</si>
  <si>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</si>
  <si>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</si>
  <si>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</si>
  <si>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</si>
  <si>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</si>
  <si>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</si>
  <si>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</si>
  <si>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</si>
  <si>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</si>
  <si>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</si>
  <si>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</si>
  <si>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</si>
  <si>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</si>
  <si>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</si>
  <si>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</si>
  <si>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</si>
  <si>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</si>
  <si>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</si>
  <si>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</si>
  <si>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</si>
  <si>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</si>
  <si>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</si>
  <si>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</si>
  <si>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</si>
  <si>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</si>
  <si>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</si>
  <si>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</si>
  <si>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</si>
  <si>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</si>
  <si>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</si>
  <si>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</si>
  <si>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</si>
  <si>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</si>
  <si>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</si>
  <si>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</si>
  <si>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</si>
  <si>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</si>
  <si>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</si>
  <si>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</si>
  <si>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</si>
  <si>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</si>
  <si>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</si>
  <si>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</si>
  <si>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</si>
  <si>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</si>
  <si>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</si>
  <si>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</si>
  <si>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</si>
  <si>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</si>
  <si>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</si>
  <si>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</si>
  <si>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</si>
  <si>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</si>
  <si>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</si>
  <si>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</si>
  <si>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</si>
  <si>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</si>
  <si>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</si>
  <si>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</si>
  <si>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</si>
  <si>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</si>
  <si>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</si>
  <si>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</si>
  <si>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</si>
  <si>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</si>
  <si>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</si>
  <si>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</si>
  <si>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</si>
  <si>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</si>
  <si>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</si>
  <si>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</si>
  <si>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</si>
  <si>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</si>
  <si>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</si>
  <si>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</si>
  <si>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</si>
  <si>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</si>
  <si>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</si>
  <si>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</si>
  <si>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</si>
  <si>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</si>
  <si>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</si>
  <si>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</si>
  <si>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</si>
  <si>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</si>
  <si>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</si>
  <si>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</si>
  <si>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</si>
  <si>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</si>
  <si>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</si>
  <si>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</si>
  <si>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</si>
  <si>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</si>
  <si>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</si>
  <si>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</si>
  <si>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</si>
  <si>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</si>
  <si>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</si>
  <si>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</si>
  <si>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</si>
  <si>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</si>
  <si>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</si>
  <si>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</si>
  <si>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</si>
  <si>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</si>
  <si>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</si>
  <si>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</si>
  <si>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</si>
  <si>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</si>
  <si>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</si>
  <si>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</si>
  <si>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</si>
  <si>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</si>
  <si>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</si>
  <si>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</si>
  <si>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</si>
  <si>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</si>
  <si>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</si>
  <si>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</si>
  <si>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</si>
  <si>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</si>
  <si>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</si>
  <si>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</si>
  <si>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</si>
  <si>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</si>
  <si>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</si>
  <si>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</si>
  <si>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</si>
  <si>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</si>
  <si>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</si>
  <si>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</si>
  <si>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</si>
  <si>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</si>
  <si>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</si>
  <si>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</si>
  <si>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</si>
  <si>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</si>
  <si>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</si>
  <si>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</si>
  <si>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</si>
  <si>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</si>
  <si>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</si>
  <si>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</si>
  <si>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</si>
  <si>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</si>
  <si>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</si>
  <si>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</si>
  <si>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</si>
  <si>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</si>
  <si>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</si>
  <si>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</si>
  <si>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</si>
  <si>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</si>
  <si>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</si>
  <si>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</si>
  <si>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</si>
  <si>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</si>
  <si>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</si>
  <si>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</si>
  <si>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</si>
  <si>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</si>
  <si>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</si>
  <si>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</si>
  <si>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</si>
  <si>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</si>
  <si>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</si>
  <si>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</si>
  <si>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</si>
  <si>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</si>
  <si>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</si>
  <si>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</si>
  <si>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</si>
  <si>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</si>
  <si>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</si>
  <si>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</si>
  <si>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</si>
  <si>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</si>
  <si>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</si>
  <si>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</si>
  <si>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</si>
  <si>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</si>
  <si>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</si>
  <si>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</si>
  <si>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</si>
  <si>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</si>
  <si>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</si>
  <si>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</si>
  <si>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</si>
  <si>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</si>
  <si>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</si>
  <si>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</si>
  <si>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</si>
  <si>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</si>
  <si>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</si>
  <si>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</si>
  <si>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</si>
  <si>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</si>
  <si>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</si>
  <si>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</si>
  <si>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</si>
  <si>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</si>
  <si>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</si>
  <si>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</si>
  <si>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</si>
  <si>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</si>
  <si>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</si>
  <si>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</si>
  <si>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</si>
  <si>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</si>
  <si>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</si>
  <si>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</si>
  <si>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</si>
  <si>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</si>
  <si>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</si>
  <si>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</si>
  <si>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</si>
  <si>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</si>
  <si>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</si>
  <si>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</si>
  <si>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</si>
  <si>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</si>
  <si>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</si>
  <si>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</si>
  <si>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</si>
  <si>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</si>
  <si>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</si>
  <si>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</si>
  <si>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</si>
  <si>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</si>
  <si>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</si>
  <si>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</si>
  <si>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</si>
  <si>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</si>
  <si>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</si>
  <si>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</si>
  <si>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</si>
  <si>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</si>
  <si>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</si>
  <si>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</si>
  <si>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</si>
  <si>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</si>
  <si>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</si>
  <si>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</si>
  <si>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</si>
  <si>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</si>
  <si>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</si>
  <si>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</si>
  <si>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</si>
  <si>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</si>
  <si>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</si>
  <si>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</si>
  <si>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</si>
  <si>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</si>
  <si>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</si>
  <si>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</si>
  <si>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</si>
  <si>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</si>
  <si>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</si>
  <si>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</si>
  <si>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</si>
  <si>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</si>
  <si>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</si>
  <si>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</si>
  <si>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</si>
  <si>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</si>
  <si>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</si>
  <si>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</si>
  <si>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</si>
  <si>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</si>
  <si>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</si>
  <si>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</si>
  <si>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</si>
  <si>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</si>
  <si>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</si>
  <si>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</si>
  <si>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</si>
  <si>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</si>
  <si>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</si>
  <si>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</si>
  <si>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</si>
  <si>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</si>
  <si>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</si>
  <si>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</si>
  <si>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</si>
  <si>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</si>
  <si>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</si>
  <si>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</si>
  <si>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</si>
  <si>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</si>
  <si>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</si>
  <si>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</si>
  <si>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</si>
  <si>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</si>
  <si>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</si>
  <si>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</si>
  <si>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</si>
  <si>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</si>
  <si>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</si>
  <si>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</si>
  <si>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</si>
  <si>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</si>
  <si>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</si>
  <si>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</si>
  <si>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</si>
  <si>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</si>
  <si>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</si>
  <si>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</si>
  <si>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</si>
  <si>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</si>
  <si>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</si>
  <si>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</si>
  <si>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</si>
  <si>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</si>
  <si>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</si>
  <si>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</si>
  <si>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</si>
  <si>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</si>
  <si>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</si>
  <si>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</si>
  <si>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</si>
  <si>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</si>
  <si>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</si>
  <si>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</si>
  <si>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</si>
  <si>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</si>
  <si>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</si>
  <si>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</si>
  <si>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</si>
  <si>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</si>
  <si>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</si>
  <si>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</si>
  <si>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</si>
  <si>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</si>
  <si>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</si>
  <si>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</si>
  <si>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</si>
  <si>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</si>
  <si>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</si>
  <si>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</si>
  <si>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</si>
  <si>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</si>
  <si>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</si>
  <si>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</si>
  <si>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</si>
  <si>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</si>
  <si>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</si>
  <si>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</si>
  <si>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</si>
  <si>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</si>
  <si>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</si>
  <si>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</si>
  <si>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</si>
  <si>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</si>
  <si>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</si>
  <si>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</si>
  <si>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</si>
  <si>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</si>
  <si>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</si>
  <si>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</si>
  <si>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</si>
  <si>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</si>
  <si>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</si>
  <si>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</si>
  <si>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</si>
  <si>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</si>
  <si>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</si>
  <si>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</si>
  <si>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</si>
  <si>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</si>
  <si>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</si>
  <si>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</si>
  <si>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</si>
  <si>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</si>
  <si>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</si>
  <si>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</si>
  <si>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</si>
  <si>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</si>
  <si>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</si>
  <si>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</si>
  <si>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</si>
  <si>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</si>
  <si>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</si>
  <si>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</si>
  <si>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</si>
  <si>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</si>
  <si>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</si>
  <si>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</si>
  <si>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</si>
  <si>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</si>
  <si>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</si>
  <si>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</si>
  <si>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</si>
  <si>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</si>
  <si>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</si>
  <si>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</si>
  <si>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</si>
  <si>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</si>
  <si>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</si>
  <si>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</si>
  <si>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</si>
  <si>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</si>
  <si>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</si>
  <si>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</si>
  <si>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</si>
  <si>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</si>
  <si>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</si>
  <si>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</si>
  <si>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</si>
  <si>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</si>
  <si>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</si>
  <si>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</si>
  <si>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</si>
  <si>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</si>
  <si>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</si>
  <si>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</si>
  <si>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</si>
  <si>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</si>
  <si>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</si>
  <si>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</si>
  <si>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</si>
  <si>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</si>
  <si>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</si>
  <si>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</si>
  <si>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</si>
  <si>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</si>
  <si>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</si>
  <si>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</si>
  <si>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</si>
  <si>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</si>
  <si>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</si>
  <si>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</si>
  <si>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</si>
  <si>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</si>
  <si>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</si>
  <si>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</si>
  <si>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</si>
  <si>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</si>
  <si>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</si>
  <si>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</si>
  <si>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</si>
  <si>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</si>
  <si>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</si>
  <si>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</si>
  <si>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</si>
  <si>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</si>
  <si>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</si>
  <si>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</si>
  <si>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</si>
  <si>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</si>
  <si>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</si>
  <si>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</si>
  <si>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</si>
  <si>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</si>
  <si>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</si>
  <si>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</si>
  <si>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</si>
  <si>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</si>
  <si>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</si>
  <si>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</si>
  <si>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</si>
  <si>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</si>
  <si>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</si>
  <si>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</si>
  <si>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</si>
  <si>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</si>
  <si>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</si>
  <si>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</si>
  <si>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</si>
  <si>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</si>
  <si>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</si>
  <si>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</si>
  <si>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</si>
  <si>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</si>
  <si>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</si>
  <si>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</si>
  <si>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</si>
  <si>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</si>
  <si>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</si>
  <si>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</si>
  <si>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</si>
  <si>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</si>
  <si>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</si>
  <si>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</si>
  <si>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</si>
  <si>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</si>
  <si>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</si>
  <si>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</si>
  <si>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</si>
  <si>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</si>
  <si>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</si>
  <si>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</si>
  <si>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</si>
  <si>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</si>
  <si>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</si>
  <si>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</si>
  <si>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</si>
  <si>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</si>
  <si>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</si>
  <si>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</si>
  <si>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</si>
  <si>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</si>
  <si>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</si>
  <si>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</si>
  <si>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</si>
  <si>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</si>
  <si>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</si>
  <si>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</si>
  <si>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</si>
  <si>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</si>
  <si>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</si>
  <si>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</si>
  <si>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</si>
  <si>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</si>
  <si>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</si>
  <si>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</si>
  <si>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</si>
  <si>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</si>
  <si>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</si>
  <si>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</si>
  <si>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</si>
  <si>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</si>
  <si>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</si>
  <si>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</si>
  <si>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</si>
  <si>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</si>
  <si>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</si>
  <si>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</si>
  <si>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</si>
  <si>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</si>
  <si>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</si>
  <si>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</si>
  <si>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</si>
  <si>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</si>
  <si>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</si>
  <si>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</si>
  <si>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</si>
  <si>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</si>
  <si>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</si>
  <si>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</si>
  <si>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</si>
  <si>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</si>
  <si>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</si>
  <si>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</si>
  <si>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</si>
  <si>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</si>
  <si>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</si>
  <si>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</si>
  <si>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</si>
  <si>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</si>
  <si>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</si>
  <si>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</si>
  <si>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</si>
  <si>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</si>
  <si>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</si>
  <si>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</si>
  <si>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</si>
  <si>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</si>
  <si>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</si>
  <si>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</si>
  <si>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</si>
  <si>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</si>
  <si>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</si>
  <si>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</si>
  <si>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</si>
  <si>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</si>
  <si>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</si>
  <si>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</si>
  <si>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</si>
  <si>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</si>
  <si>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</si>
  <si>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</si>
  <si>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</si>
  <si>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</si>
  <si>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</si>
  <si>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</si>
  <si>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</si>
  <si>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</si>
  <si>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</si>
  <si>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</si>
  <si>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</si>
  <si>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</si>
  <si>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</si>
  <si>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</si>
  <si>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</si>
  <si>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</si>
  <si>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</si>
  <si>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</si>
  <si>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</si>
  <si>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</si>
  <si>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</si>
  <si>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</si>
  <si>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</si>
  <si>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</si>
  <si>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</si>
  <si>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</si>
  <si>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</si>
  <si>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</si>
  <si>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</si>
  <si>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</si>
  <si>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</si>
  <si>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</si>
  <si>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</si>
  <si>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</si>
  <si>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</si>
  <si>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</si>
  <si>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</si>
  <si>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</si>
  <si>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</si>
  <si>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</si>
  <si>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</si>
  <si>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</si>
  <si>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</si>
  <si>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</si>
  <si>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</si>
  <si>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</si>
  <si>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</si>
  <si>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</si>
  <si>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</si>
  <si>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</si>
  <si>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</si>
  <si>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</si>
  <si>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</si>
  <si>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</si>
  <si>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</si>
  <si>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</si>
  <si>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</si>
  <si>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</si>
  <si>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</si>
  <si>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</si>
  <si>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</si>
  <si>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</si>
  <si>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</si>
  <si>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</si>
  <si>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</si>
  <si>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</si>
  <si>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</si>
  <si>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</si>
  <si>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</si>
  <si>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</si>
  <si>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</si>
  <si>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</si>
  <si>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</si>
  <si>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</si>
  <si>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</si>
  <si>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</si>
  <si>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</si>
  <si>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</si>
  <si>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</si>
  <si>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</si>
  <si>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</si>
  <si>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</si>
  <si>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</si>
  <si>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</si>
  <si>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</si>
  <si>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</si>
  <si>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</si>
  <si>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</si>
  <si>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</si>
  <si>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</si>
  <si>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</si>
  <si>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</si>
  <si>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</si>
  <si>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</si>
  <si>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</si>
  <si>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</si>
  <si>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</si>
  <si>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</si>
  <si>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</si>
  <si>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</si>
  <si>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</si>
  <si>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</si>
  <si>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</si>
  <si>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</si>
  <si>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</si>
  <si>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</si>
  <si>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</si>
  <si>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</si>
  <si>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</si>
  <si>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</si>
  <si>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</si>
  <si>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</si>
  <si>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</si>
  <si>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</si>
  <si>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</si>
  <si>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</si>
  <si>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</si>
  <si>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</si>
  <si>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</si>
  <si>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</si>
  <si>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</si>
  <si>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</si>
  <si>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</si>
  <si>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</si>
  <si>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</si>
  <si>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</si>
  <si>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</si>
  <si>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</si>
  <si>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</si>
  <si>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</si>
  <si>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</si>
  <si>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</si>
  <si>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</si>
  <si>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</si>
  <si>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</si>
  <si>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</si>
  <si>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</si>
  <si>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</si>
  <si>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</si>
  <si>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</si>
  <si>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</si>
  <si>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</si>
  <si>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</si>
  <si>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</si>
  <si>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</si>
  <si>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</si>
  <si>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</si>
  <si>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</si>
  <si>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</si>
  <si>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</si>
  <si>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</si>
  <si>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</si>
  <si>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</si>
  <si>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</si>
  <si>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</si>
  <si>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</si>
  <si>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</si>
  <si>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</si>
  <si>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</si>
  <si>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</si>
  <si>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</si>
  <si>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</si>
  <si>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</si>
  <si>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</si>
  <si>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</si>
  <si>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</si>
  <si>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</si>
  <si>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</si>
  <si>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</si>
  <si>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</si>
  <si>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</si>
  <si>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</si>
  <si>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</si>
  <si>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</si>
  <si>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</si>
  <si>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</si>
  <si>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</si>
  <si>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</si>
  <si>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</si>
  <si>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</si>
  <si>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</si>
  <si>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</si>
  <si>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</si>
  <si>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</si>
  <si>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</si>
  <si>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</si>
  <si>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</si>
  <si>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</si>
  <si>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</si>
  <si>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</si>
  <si>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</si>
  <si>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</si>
  <si>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</si>
  <si>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</si>
  <si>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</si>
  <si>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</si>
  <si>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</si>
  <si>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</si>
  <si>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</si>
  <si>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</si>
  <si>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</si>
  <si>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</si>
  <si>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</si>
  <si>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</si>
  <si>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</si>
  <si>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</si>
  <si>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</si>
  <si>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</si>
  <si>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</si>
  <si>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</si>
  <si>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</si>
  <si>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</si>
  <si>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</si>
  <si>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</si>
  <si>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</si>
  <si>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</si>
  <si>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</si>
  <si>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</si>
  <si>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</si>
  <si>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</si>
  <si>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</si>
  <si>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</si>
  <si>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</si>
  <si>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</si>
  <si>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</si>
  <si>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</si>
  <si>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</si>
  <si>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</si>
  <si>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</si>
  <si>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</si>
  <si>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</si>
  <si>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</si>
  <si>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</si>
  <si>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</si>
  <si>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</si>
  <si>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</si>
  <si>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</si>
  <si>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</si>
  <si>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</si>
  <si>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</si>
  <si>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</si>
  <si>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</si>
  <si>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</si>
  <si>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</si>
  <si>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</si>
  <si>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</si>
  <si>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</si>
  <si>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</si>
  <si>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</si>
  <si>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</si>
  <si>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</si>
  <si>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</si>
  <si>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</si>
  <si>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</si>
  <si>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</si>
  <si>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</si>
  <si>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</si>
  <si>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</si>
  <si>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</si>
  <si>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</si>
  <si>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</si>
  <si>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</si>
  <si>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</si>
  <si>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</si>
  <si>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</si>
  <si>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</si>
  <si>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</si>
  <si>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</si>
  <si>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</si>
  <si>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</si>
  <si>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</si>
  <si>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</si>
  <si>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</si>
  <si>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</si>
  <si>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</si>
  <si>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</si>
  <si>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</si>
  <si>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</si>
  <si>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</si>
  <si>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</si>
  <si>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</si>
  <si>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</si>
  <si>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</si>
  <si>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</si>
  <si>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</si>
  <si>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</si>
  <si>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</si>
  <si>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</si>
  <si>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</si>
  <si>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</si>
  <si>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</si>
  <si>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</si>
  <si>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</si>
  <si>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</si>
  <si>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</si>
  <si>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</si>
  <si>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</si>
  <si>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</si>
  <si>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</si>
  <si>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</si>
  <si>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</si>
  <si>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</si>
  <si>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</si>
  <si>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</si>
  <si>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</si>
  <si>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</si>
  <si>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</si>
  <si>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</si>
  <si>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</si>
  <si>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</si>
  <si>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</si>
  <si>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</si>
  <si>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</si>
  <si>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</si>
  <si>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</si>
  <si>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</si>
  <si>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</si>
  <si>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</si>
  <si>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</si>
  <si>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</si>
  <si>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</si>
  <si>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</si>
  <si>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</si>
  <si>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</si>
  <si>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</si>
  <si>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</si>
  <si>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</si>
  <si>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</si>
  <si>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</si>
  <si>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</si>
  <si>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</si>
  <si>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</si>
  <si>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</si>
  <si>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</si>
  <si>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</si>
  <si>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</si>
  <si>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</si>
  <si>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</si>
  <si>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</si>
  <si>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</si>
  <si>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</si>
  <si>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</si>
  <si>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</si>
  <si>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</si>
  <si>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</si>
  <si>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</si>
  <si>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</si>
  <si>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</si>
  <si>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</si>
  <si>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</si>
  <si>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</si>
  <si>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</si>
  <si>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</si>
  <si>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</si>
  <si>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</si>
  <si>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</si>
  <si>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</si>
  <si>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</si>
  <si>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</si>
  <si>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</si>
  <si>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</si>
  <si>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</si>
  <si>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</si>
  <si>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</si>
  <si>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</si>
  <si>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</si>
  <si>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</si>
  <si>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</si>
  <si>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</si>
  <si>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</si>
  <si>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</si>
  <si>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</si>
  <si>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</si>
  <si>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</si>
  <si>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</si>
  <si>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</si>
  <si>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</si>
  <si>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</si>
  <si>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</si>
  <si>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</si>
  <si>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</si>
  <si>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</si>
  <si>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</si>
  <si>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</si>
  <si>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</si>
  <si>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</si>
  <si>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</si>
  <si>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</si>
  <si>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</si>
  <si>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</si>
  <si>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</si>
  <si>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</si>
  <si>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</si>
  <si>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</si>
  <si>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</si>
  <si>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</si>
  <si>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</si>
  <si>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</si>
  <si>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</si>
  <si>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</si>
  <si>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</si>
  <si>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</si>
  <si>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</si>
  <si>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</si>
  <si>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</si>
  <si>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</si>
  <si>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</si>
  <si>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</si>
  <si>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</si>
  <si>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</si>
  <si>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</si>
  <si>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</si>
  <si>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</si>
  <si>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</si>
  <si>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</si>
  <si>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</si>
  <si>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</si>
  <si>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</si>
  <si>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</si>
  <si>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</si>
  <si>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</si>
  <si>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</si>
  <si>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</si>
  <si>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</si>
  <si>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</si>
  <si>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</si>
  <si>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</si>
  <si>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</si>
  <si>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</si>
  <si>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</si>
  <si>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</si>
  <si>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</si>
  <si>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</si>
  <si>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</si>
  <si>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</si>
  <si>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</si>
  <si>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</si>
  <si>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</si>
  <si>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</si>
  <si>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</si>
  <si>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</si>
  <si>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</si>
  <si>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</si>
  <si>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</si>
  <si>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</si>
  <si>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</si>
  <si>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</si>
  <si>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</si>
  <si>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</si>
  <si>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</si>
  <si>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</si>
  <si>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</si>
  <si>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</si>
  <si>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</si>
  <si>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</si>
  <si>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</si>
  <si>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</si>
  <si>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</si>
  <si>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</si>
  <si>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</si>
  <si>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</si>
  <si>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</si>
  <si>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</si>
  <si>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</si>
  <si>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</si>
  <si>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</si>
  <si>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</si>
  <si>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</si>
  <si>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</si>
  <si>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</si>
  <si>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</si>
  <si>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</si>
  <si>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</si>
  <si>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</si>
  <si>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</si>
  <si>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</si>
  <si>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</si>
  <si>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</si>
  <si>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</si>
  <si>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</si>
  <si>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</si>
  <si>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</si>
  <si>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</si>
  <si>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</si>
  <si>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</si>
  <si>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</si>
  <si>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</si>
  <si>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</si>
  <si>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</si>
  <si>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</si>
  <si>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</si>
  <si>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</si>
  <si>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</si>
  <si>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</si>
  <si>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</si>
  <si>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</si>
  <si>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</si>
  <si>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</si>
  <si>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</si>
  <si>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</si>
  <si>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</si>
  <si>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</si>
  <si>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</si>
  <si>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</si>
  <si>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</si>
  <si>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</si>
  <si>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</si>
  <si>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</si>
  <si>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</si>
  <si>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</si>
  <si>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</si>
  <si>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</si>
  <si>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</si>
  <si>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</si>
  <si>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</si>
  <si>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</si>
  <si>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</si>
  <si>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</si>
  <si>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</si>
  <si>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</si>
  <si>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</si>
  <si>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</si>
  <si>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</si>
  <si>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</si>
  <si>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</si>
  <si>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</si>
  <si>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</si>
  <si>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</si>
  <si>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</si>
  <si>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</si>
  <si>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</si>
  <si>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</si>
  <si>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</si>
  <si>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</si>
  <si>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</si>
  <si>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</si>
  <si>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</si>
  <si>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</si>
  <si>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</si>
  <si>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</si>
  <si>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</si>
  <si>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</si>
  <si>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</si>
  <si>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</si>
  <si>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</si>
  <si>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</si>
  <si>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</si>
  <si>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</si>
  <si>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</si>
  <si>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</si>
  <si>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</si>
  <si>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</si>
  <si>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</si>
  <si>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</si>
  <si>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</si>
  <si>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</si>
  <si>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</si>
  <si>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</si>
  <si>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</si>
  <si>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</si>
  <si>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</si>
  <si>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</si>
  <si>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</si>
  <si>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</si>
  <si>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</si>
  <si>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</si>
  <si>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</si>
  <si>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</si>
  <si>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</si>
  <si>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</si>
  <si>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</si>
  <si>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</si>
  <si>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</si>
  <si>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</si>
  <si>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</si>
  <si>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</si>
  <si>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</si>
  <si>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</si>
  <si>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</si>
  <si>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</si>
  <si>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</si>
  <si>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</si>
  <si>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</si>
  <si>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</si>
  <si>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</si>
  <si>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</si>
  <si>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</si>
  <si>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</si>
  <si>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</si>
  <si>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</si>
  <si>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</si>
  <si>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</si>
  <si>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</si>
  <si>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</si>
  <si>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</si>
  <si>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</si>
  <si>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</si>
  <si>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</si>
  <si>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</si>
  <si>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</si>
  <si>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</si>
  <si>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</si>
  <si>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</si>
  <si>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</si>
  <si>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</si>
  <si>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</si>
  <si>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</si>
  <si>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</si>
  <si>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</si>
  <si>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</si>
  <si>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</si>
  <si>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</si>
  <si>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</si>
  <si>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</si>
  <si>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</si>
  <si>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</si>
  <si>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</si>
  <si>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</si>
  <si>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</si>
  <si>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</si>
  <si>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</si>
  <si>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</si>
  <si>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</si>
  <si>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</si>
  <si>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</si>
  <si>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</si>
  <si>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</si>
  <si>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</si>
  <si>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</si>
  <si>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</si>
  <si>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</si>
  <si>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</si>
  <si>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</si>
  <si>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</si>
  <si>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</si>
  <si>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</si>
  <si>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</si>
  <si>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</si>
  <si>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</si>
  <si>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</si>
  <si>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</si>
  <si>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</si>
  <si>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</si>
  <si>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</si>
  <si>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</si>
  <si>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</si>
  <si>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</si>
  <si>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</si>
  <si>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</si>
  <si>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</si>
  <si>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</si>
  <si>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</si>
  <si>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</si>
  <si>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</si>
  <si>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</si>
  <si>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</si>
  <si>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</si>
  <si>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</si>
  <si>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</si>
  <si>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</si>
  <si>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</si>
  <si>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</si>
  <si>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</si>
  <si>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</si>
  <si>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</si>
  <si>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</si>
  <si>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</si>
  <si>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</si>
  <si>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</si>
  <si>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</si>
  <si>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</si>
  <si>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</si>
  <si>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</si>
  <si>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</si>
  <si>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</si>
  <si>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</si>
  <si>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</si>
  <si>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</si>
  <si>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</si>
  <si>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</si>
  <si>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</si>
  <si>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</si>
  <si>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</si>
  <si>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</si>
  <si>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</si>
  <si>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</si>
  <si>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</si>
  <si>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</si>
  <si>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</si>
  <si>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</si>
  <si>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</si>
  <si>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</si>
  <si>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</si>
  <si>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</si>
  <si>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</si>
  <si>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</si>
  <si>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</si>
  <si>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</si>
  <si>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</si>
  <si>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</si>
  <si>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</si>
  <si>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</si>
  <si>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</si>
  <si>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</si>
  <si>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</si>
  <si>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</si>
  <si>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</si>
  <si>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</si>
  <si>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</si>
  <si>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</si>
  <si>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</si>
  <si>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</si>
  <si>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</si>
  <si>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</si>
  <si>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</si>
  <si>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</si>
  <si>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</si>
  <si>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</si>
  <si>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</si>
  <si>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</si>
  <si>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</si>
  <si>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</si>
  <si>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</si>
  <si>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</si>
  <si>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</si>
  <si>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</si>
  <si>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</si>
  <si>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</si>
  <si>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</si>
  <si>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</si>
  <si>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</si>
  <si>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</si>
  <si>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</si>
  <si>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</si>
  <si>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</si>
  <si>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</si>
  <si>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</si>
  <si>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</si>
  <si>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</si>
  <si>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</si>
  <si>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</si>
  <si>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</si>
  <si>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</si>
  <si>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</si>
  <si>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</si>
  <si>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</si>
  <si>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</si>
  <si>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</si>
  <si>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</si>
  <si>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</si>
  <si>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</si>
  <si>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</si>
  <si>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</si>
  <si>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</si>
  <si>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</si>
  <si>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</si>
  <si>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</si>
  <si>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</si>
  <si>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</si>
  <si>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</si>
  <si>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</si>
  <si>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</si>
  <si>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</si>
  <si>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</si>
  <si>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</si>
  <si>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</si>
  <si>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</si>
  <si>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</si>
  <si>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</si>
  <si>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</si>
  <si>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</si>
  <si>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</si>
  <si>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</si>
  <si>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</si>
  <si>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</si>
  <si>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</si>
  <si>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</si>
  <si>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</si>
  <si>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</si>
  <si>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</si>
  <si>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</si>
  <si>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</si>
  <si>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</si>
  <si>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</si>
  <si>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</si>
  <si>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</si>
  <si>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</si>
  <si>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</si>
  <si>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</si>
  <si>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</si>
  <si>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</si>
  <si>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</si>
  <si>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</si>
  <si>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</si>
  <si>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</si>
  <si>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</si>
  <si>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</si>
  <si>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</si>
  <si>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</si>
  <si>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</si>
  <si>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</si>
  <si>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</si>
  <si>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</si>
  <si>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</si>
  <si>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</si>
  <si>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</si>
  <si>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</si>
  <si>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</si>
  <si>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</si>
  <si>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</si>
  <si>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</si>
  <si>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</si>
  <si>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</si>
  <si>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</si>
  <si>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</si>
  <si>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</si>
  <si>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</si>
  <si>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</si>
  <si>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</si>
  <si>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</si>
  <si>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</si>
  <si>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</si>
  <si>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</si>
  <si>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</si>
  <si>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</si>
  <si>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</si>
  <si>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</si>
  <si>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</si>
  <si>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</si>
  <si>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</si>
  <si>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</si>
  <si>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</si>
  <si>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</si>
  <si>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</si>
  <si>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</si>
  <si>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</si>
  <si>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</si>
  <si>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</si>
  <si>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</si>
  <si>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</si>
  <si>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</si>
  <si>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</si>
  <si>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</si>
  <si>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</si>
  <si>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</si>
  <si>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</si>
  <si>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</si>
  <si>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</si>
  <si>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</si>
  <si>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</si>
  <si>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</si>
  <si>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</si>
  <si>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</si>
  <si>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</si>
  <si>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</si>
  <si>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</si>
  <si>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</si>
  <si>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</si>
  <si>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</si>
  <si>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</si>
  <si>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</si>
  <si>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</si>
  <si>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</si>
  <si>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</si>
  <si>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</si>
  <si>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</si>
  <si>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</si>
  <si>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</si>
  <si>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</si>
  <si>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</si>
  <si>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</si>
  <si>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</si>
  <si>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</si>
  <si>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</si>
  <si>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</si>
  <si>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</si>
  <si>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</si>
  <si>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</si>
  <si>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</si>
  <si>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</si>
  <si>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</si>
  <si>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</si>
  <si>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</si>
  <si>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</si>
  <si>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</si>
  <si>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</si>
  <si>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</si>
  <si>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</si>
  <si>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</si>
  <si>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</si>
  <si>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</si>
  <si>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</si>
  <si>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</si>
  <si>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</si>
  <si>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</si>
  <si>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</si>
  <si>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</si>
  <si>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</si>
  <si>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</si>
  <si>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</si>
  <si>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</si>
  <si>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</si>
  <si>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</si>
  <si>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</si>
  <si>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</si>
  <si>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</si>
  <si>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</si>
  <si>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</si>
  <si>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</si>
  <si>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</si>
  <si>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</si>
  <si>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</si>
  <si>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</si>
  <si>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</si>
  <si>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</si>
  <si>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</si>
  <si>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</si>
  <si>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</si>
  <si>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</si>
  <si>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</si>
  <si>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</si>
  <si>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</si>
  <si>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</si>
  <si>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</si>
  <si>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</si>
  <si>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</si>
  <si>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</si>
  <si>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</si>
  <si>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</si>
  <si>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</si>
  <si>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</si>
  <si>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</si>
  <si>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</si>
  <si>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</si>
  <si>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</si>
  <si>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</si>
  <si>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</si>
  <si>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</si>
  <si>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</si>
  <si>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</si>
  <si>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</si>
  <si>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</si>
  <si>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</si>
  <si>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</si>
  <si>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</si>
  <si>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</si>
  <si>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</si>
  <si>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</si>
  <si>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</si>
  <si>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</si>
  <si>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</si>
  <si>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</si>
  <si>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</si>
  <si>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</si>
  <si>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</si>
  <si>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</si>
  <si>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</si>
  <si>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</si>
  <si>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</si>
  <si>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</si>
  <si>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</si>
  <si>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</si>
  <si>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</si>
  <si>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</si>
  <si>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</si>
  <si>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</si>
  <si>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</si>
  <si>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</si>
  <si>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</si>
  <si>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</si>
  <si>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</si>
  <si>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</si>
  <si>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</si>
  <si>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</si>
  <si>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</si>
  <si>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</si>
  <si>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</si>
  <si>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</si>
  <si>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</si>
  <si>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</si>
  <si>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</si>
  <si>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</si>
  <si>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</si>
  <si>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</si>
  <si>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</si>
  <si>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</si>
  <si>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</si>
  <si>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</si>
  <si>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</si>
  <si>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</si>
  <si>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</si>
  <si>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</si>
  <si>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</si>
  <si>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</si>
  <si>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</si>
  <si>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</si>
  <si>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</si>
  <si>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</si>
  <si>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</si>
  <si>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</si>
  <si>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</si>
  <si>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</si>
  <si>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</si>
  <si>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</si>
  <si>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</si>
  <si>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</si>
  <si>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</si>
  <si>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</si>
  <si>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</si>
  <si>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</si>
  <si>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</si>
  <si>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</si>
  <si>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</si>
  <si>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</si>
  <si>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</si>
  <si>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</si>
  <si>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</si>
  <si>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</si>
  <si>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</si>
  <si>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</si>
  <si>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</si>
  <si>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</si>
  <si>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</si>
  <si>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</si>
  <si>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</si>
  <si>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</si>
  <si>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</si>
  <si>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</si>
  <si>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</si>
  <si>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</si>
  <si>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</si>
  <si>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</si>
  <si>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</si>
  <si>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</si>
  <si>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</si>
  <si>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</si>
  <si>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</si>
  <si>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</si>
  <si>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</si>
  <si>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</si>
  <si>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</si>
  <si>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</si>
  <si>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</si>
  <si>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</si>
  <si>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</si>
  <si>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</si>
  <si>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</si>
  <si>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</si>
  <si>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</si>
  <si>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</si>
  <si>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</si>
  <si>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</si>
  <si>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</si>
  <si>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</si>
  <si>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</si>
  <si>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</si>
  <si>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</si>
  <si>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</si>
  <si>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</si>
  <si>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</si>
  <si>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</si>
  <si>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</si>
  <si>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</si>
  <si>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</si>
  <si>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</si>
  <si>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</si>
  <si>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</si>
  <si>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</si>
  <si>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</si>
  <si>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</si>
  <si>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</si>
  <si>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</si>
  <si>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</si>
  <si>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</si>
  <si>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</si>
  <si>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</si>
  <si>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</si>
  <si>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</si>
  <si>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</si>
  <si>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</si>
  <si>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</si>
  <si>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</si>
  <si>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</si>
  <si>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</si>
  <si>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</si>
  <si>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</si>
  <si>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</si>
  <si>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</si>
  <si>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</si>
  <si>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</si>
  <si>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</si>
  <si>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</si>
  <si>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</si>
  <si>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</si>
  <si>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</si>
  <si>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</si>
  <si>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</si>
  <si>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</si>
  <si>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</si>
  <si>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</si>
  <si>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</si>
  <si>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</si>
  <si>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</si>
  <si>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</si>
  <si>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</si>
  <si>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</si>
  <si>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</si>
  <si>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</si>
  <si>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</si>
  <si>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</si>
  <si>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</si>
  <si>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</si>
  <si>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</si>
  <si>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</si>
  <si>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</si>
  <si>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</si>
  <si>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</si>
  <si>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</si>
  <si>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</si>
  <si>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</si>
  <si>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</si>
  <si>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</si>
  <si>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</si>
  <si>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</si>
  <si>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</si>
  <si>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</si>
  <si>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</si>
  <si>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</si>
  <si>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</si>
  <si>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</si>
  <si>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</si>
  <si>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</si>
  <si>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</si>
  <si>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</si>
  <si>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</si>
  <si>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</si>
  <si>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</si>
  <si>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</si>
  <si>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</si>
  <si>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</si>
  <si>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</si>
  <si>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</si>
  <si>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</si>
  <si>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</si>
  <si>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</si>
  <si>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</si>
  <si>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</si>
  <si>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</si>
  <si>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</si>
  <si>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</si>
  <si>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</si>
  <si>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</si>
  <si>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</si>
  <si>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</si>
  <si>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</si>
  <si>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</si>
  <si>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</si>
  <si>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</si>
  <si>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</si>
  <si>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</si>
  <si>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</si>
  <si>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</si>
  <si>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</si>
  <si>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</si>
  <si>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</si>
  <si>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</si>
  <si>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</si>
  <si>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</si>
  <si>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</si>
  <si>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</si>
  <si>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</si>
  <si>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</si>
  <si>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</si>
  <si>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</si>
  <si>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</si>
  <si>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</si>
  <si>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</si>
  <si>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</si>
  <si>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</si>
  <si>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</si>
  <si>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</si>
  <si>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</si>
  <si>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</si>
  <si>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</si>
  <si>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</si>
  <si>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</si>
  <si>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</si>
  <si>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</si>
  <si>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</si>
  <si>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</si>
  <si>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</si>
  <si>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</si>
  <si>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</si>
  <si>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</si>
  <si>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</si>
  <si>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</si>
  <si>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</si>
  <si>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</si>
  <si>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</si>
  <si>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</si>
  <si>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</si>
  <si>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</si>
  <si>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</si>
  <si>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</si>
  <si>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</si>
  <si>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</si>
  <si>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</si>
  <si>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</si>
  <si>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</si>
  <si>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</si>
  <si>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</si>
  <si>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</si>
  <si>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</si>
  <si>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</si>
  <si>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</si>
  <si>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</si>
  <si>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</si>
  <si>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</si>
  <si>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</si>
  <si>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</si>
  <si>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</si>
  <si>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</si>
  <si>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</si>
  <si>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</si>
  <si>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</si>
  <si>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</si>
  <si>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</si>
  <si>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</si>
  <si>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</si>
  <si>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</si>
  <si>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</si>
  <si>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</si>
  <si>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</si>
  <si>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</si>
  <si>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</si>
  <si>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</si>
  <si>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</si>
  <si>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</si>
  <si>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</si>
  <si>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</si>
  <si>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</si>
  <si>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</si>
  <si>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</si>
  <si>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</si>
  <si>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</si>
  <si>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</si>
  <si>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</si>
  <si>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</si>
  <si>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</si>
  <si>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</si>
  <si>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</si>
  <si>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</si>
  <si>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</si>
  <si>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</si>
  <si>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</si>
  <si>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</si>
  <si>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</si>
  <si>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</si>
  <si>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</si>
  <si>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</si>
  <si>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</si>
  <si>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</si>
  <si>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</si>
  <si>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</si>
  <si>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</si>
  <si>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</si>
  <si>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</si>
  <si>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</si>
  <si>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</si>
  <si>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</si>
  <si>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</si>
  <si>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</si>
  <si>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</si>
  <si>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</si>
  <si>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</si>
  <si>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</si>
  <si>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</si>
  <si>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</si>
  <si>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</si>
  <si>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</si>
  <si>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</si>
  <si>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</si>
  <si>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</si>
  <si>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</si>
  <si>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</si>
  <si>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</si>
  <si>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</si>
  <si>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</si>
  <si>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</si>
  <si>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</si>
  <si>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</si>
  <si>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</si>
  <si>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</si>
  <si>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</si>
  <si>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</si>
  <si>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</si>
  <si>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</si>
  <si>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</si>
  <si>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</si>
  <si>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</si>
  <si>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</si>
  <si>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</si>
  <si>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</si>
  <si>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</si>
  <si>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</si>
  <si>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</si>
  <si>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</si>
  <si>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</si>
  <si>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</si>
  <si>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</si>
  <si>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</si>
  <si>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</si>
  <si>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</si>
  <si>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</si>
  <si>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</si>
  <si>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</si>
  <si>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</si>
  <si>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</si>
  <si>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</si>
  <si>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</si>
  <si>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</si>
  <si>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</si>
  <si>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</si>
  <si>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</si>
  <si>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</si>
  <si>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</si>
  <si>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</si>
  <si>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</si>
  <si>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</si>
  <si>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</si>
  <si>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</si>
  <si>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</si>
  <si>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</si>
  <si>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</si>
  <si>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</si>
  <si>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</si>
  <si>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</si>
  <si>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</si>
  <si>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</si>
  <si>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</si>
  <si>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</si>
  <si>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</si>
  <si>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</si>
  <si>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</si>
  <si>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</si>
  <si>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</si>
  <si>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</si>
  <si>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</si>
  <si>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</si>
  <si>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</si>
  <si>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</si>
  <si>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</si>
  <si>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</si>
  <si>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</si>
  <si>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</si>
  <si>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</si>
  <si>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</si>
  <si>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</si>
  <si>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</si>
  <si>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</si>
  <si>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</si>
  <si>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</si>
  <si>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</si>
  <si>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</si>
  <si>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</si>
  <si>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</si>
  <si>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</si>
  <si>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</si>
  <si>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</si>
  <si>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</si>
  <si>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</si>
  <si>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</si>
  <si>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</si>
  <si>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</si>
  <si>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</si>
  <si>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</si>
  <si>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</si>
  <si>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</si>
  <si>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</si>
  <si>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</si>
  <si>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</si>
  <si>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</si>
  <si>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</si>
  <si>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</si>
  <si>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</si>
  <si>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</si>
  <si>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</si>
  <si>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</si>
  <si>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</si>
  <si>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</si>
  <si>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</si>
  <si>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</si>
  <si>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</si>
  <si>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</si>
  <si>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</si>
  <si>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</si>
  <si>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</si>
  <si>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</si>
  <si>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</si>
  <si>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</si>
  <si>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</si>
  <si>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</si>
  <si>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</si>
  <si>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</si>
  <si>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</si>
  <si>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</si>
  <si>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</si>
  <si>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</si>
  <si>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</si>
  <si>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</si>
  <si>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</si>
  <si>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</si>
  <si>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</si>
  <si>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</si>
  <si>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</si>
  <si>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</si>
  <si>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</si>
  <si>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</si>
  <si>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</si>
  <si>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</si>
  <si>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</si>
  <si>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</si>
  <si>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</si>
  <si>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</si>
  <si>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</si>
  <si>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</si>
  <si>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</si>
  <si>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</si>
  <si>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</si>
  <si>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</si>
  <si>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</si>
  <si>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</si>
  <si>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</si>
  <si>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</si>
  <si>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</si>
  <si>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</si>
  <si>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</si>
  <si>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</si>
  <si>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</si>
  <si>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</si>
  <si>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</si>
  <si>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</si>
  <si>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</si>
  <si>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</si>
  <si>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</si>
  <si>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</si>
  <si>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</si>
  <si>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</si>
  <si>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</si>
  <si>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</si>
  <si>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</si>
  <si>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</si>
  <si>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</si>
  <si>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</si>
  <si>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</si>
  <si>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</si>
  <si>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</si>
  <si>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</si>
  <si>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</si>
  <si>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</si>
  <si>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</si>
  <si>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</si>
  <si>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</si>
  <si>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</si>
  <si>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</si>
  <si>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</si>
  <si>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</si>
  <si>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</si>
  <si>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</si>
  <si>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</si>
  <si>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</si>
  <si>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</si>
  <si>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</si>
  <si>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</si>
  <si>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</si>
  <si>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</si>
  <si>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</si>
  <si>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</si>
  <si>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</si>
  <si>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</si>
  <si>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</si>
  <si>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</si>
  <si>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</si>
  <si>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</si>
  <si>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</si>
  <si>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</si>
  <si>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</si>
  <si>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</si>
  <si>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</si>
  <si>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</si>
  <si>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</si>
  <si>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</si>
  <si>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</si>
  <si>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</si>
  <si>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</si>
  <si>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</si>
  <si>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</si>
  <si>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</si>
  <si>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</si>
  <si>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</si>
  <si>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</si>
  <si>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</si>
  <si>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</si>
  <si>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</si>
  <si>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</si>
  <si>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</si>
  <si>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</si>
  <si>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</si>
  <si>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</si>
  <si>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</si>
  <si>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</si>
  <si>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</si>
  <si>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</si>
  <si>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</si>
  <si>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</si>
  <si>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</si>
  <si>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</si>
  <si>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</si>
  <si>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</si>
  <si>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</si>
  <si>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</si>
  <si>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</si>
  <si>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</si>
  <si>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</si>
  <si>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</si>
  <si>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</si>
  <si>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</si>
  <si>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</si>
  <si>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</si>
  <si>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</si>
  <si>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</si>
  <si>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</si>
  <si>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</si>
  <si>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</si>
  <si>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</si>
  <si>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</si>
  <si>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</si>
  <si>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</si>
  <si>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</si>
  <si>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</si>
  <si>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</si>
  <si>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</si>
  <si>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</si>
  <si>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</si>
  <si>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</si>
  <si>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</si>
  <si>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</si>
  <si>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</si>
  <si>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</si>
  <si>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</si>
  <si>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</si>
  <si>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</si>
  <si>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</si>
  <si>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</si>
  <si>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</si>
  <si>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</si>
  <si>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</si>
  <si>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</si>
  <si>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</si>
  <si>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</si>
  <si>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</si>
  <si>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</si>
  <si>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</si>
  <si>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</si>
  <si>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</si>
  <si>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</si>
  <si>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</si>
  <si>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</si>
  <si>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</si>
  <si>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</si>
  <si>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</si>
  <si>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</si>
  <si>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</si>
  <si>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</si>
  <si>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</si>
  <si>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</si>
  <si>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</si>
  <si>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</si>
  <si>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</si>
  <si>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</si>
  <si>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</si>
  <si>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</si>
  <si>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</si>
  <si>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</si>
  <si>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</si>
  <si>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</si>
  <si>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</si>
  <si>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</si>
  <si>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</si>
  <si>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</si>
  <si>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</si>
  <si>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</si>
  <si>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</si>
  <si>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</si>
  <si>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</si>
  <si>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</si>
  <si>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</si>
  <si>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</si>
  <si>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</si>
  <si>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</si>
  <si>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</si>
  <si>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</si>
  <si>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</si>
  <si>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</si>
  <si>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</si>
  <si>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</si>
  <si>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</si>
  <si>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</si>
  <si>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</si>
  <si>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</si>
  <si>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</si>
  <si>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</si>
  <si>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</si>
  <si>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</si>
  <si>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</si>
  <si>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</si>
  <si>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</si>
  <si>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</si>
  <si>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</si>
  <si>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</si>
  <si>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</si>
  <si>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</si>
  <si>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</si>
  <si>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</si>
  <si>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</si>
  <si>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</si>
  <si>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</si>
  <si>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</si>
  <si>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</si>
  <si>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</si>
  <si>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</si>
  <si>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</si>
  <si>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</si>
  <si>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</si>
  <si>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</si>
  <si>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</si>
  <si>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</si>
  <si>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</si>
  <si>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</si>
  <si>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</si>
  <si>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</si>
  <si>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</si>
  <si>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</si>
  <si>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</si>
  <si>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</si>
  <si>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</si>
  <si>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</si>
  <si>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</si>
  <si>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</si>
  <si>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</si>
  <si>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</si>
  <si>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</si>
  <si>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</si>
  <si>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</si>
  <si>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</si>
  <si>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</si>
  <si>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</si>
  <si>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</si>
  <si>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</si>
  <si>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</si>
  <si>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</si>
  <si>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</si>
  <si>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</si>
  <si>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</si>
  <si>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</si>
  <si>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</si>
  <si>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</si>
  <si>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</si>
  <si>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</si>
  <si>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</si>
  <si>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</si>
  <si>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</si>
  <si>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</si>
  <si>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</si>
  <si>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</si>
  <si>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</si>
  <si>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</si>
  <si>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</si>
  <si>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</si>
  <si>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</si>
  <si>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</si>
  <si>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</si>
  <si>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</si>
  <si>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</si>
  <si>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</si>
  <si>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</si>
  <si>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</si>
  <si>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</si>
  <si>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</si>
  <si>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</si>
  <si>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</si>
  <si>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</si>
  <si>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</si>
  <si>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</si>
  <si>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</si>
  <si>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</si>
  <si>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</si>
  <si>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</si>
  <si>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</si>
  <si>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</si>
  <si>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</si>
  <si>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</si>
  <si>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</si>
  <si>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</si>
  <si>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</si>
  <si>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</si>
  <si>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</si>
  <si>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</si>
  <si>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</si>
  <si>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</si>
  <si>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</si>
  <si>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</si>
  <si>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</si>
  <si>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</si>
  <si>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</si>
  <si>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</si>
  <si>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</si>
  <si>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</si>
  <si>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</si>
  <si>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</si>
  <si>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</si>
  <si>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</si>
  <si>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</si>
  <si>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</si>
  <si>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</si>
  <si>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</si>
  <si>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</si>
  <si>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</si>
  <si>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</si>
  <si>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</si>
  <si>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</si>
  <si>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</si>
  <si>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</si>
  <si>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</si>
  <si>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</si>
  <si>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</si>
  <si>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</si>
  <si>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</si>
  <si>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</si>
  <si>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</si>
  <si>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</si>
  <si>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</si>
  <si>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</si>
  <si>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</si>
  <si>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</si>
  <si>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</si>
  <si>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</si>
  <si>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</si>
  <si>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</si>
  <si>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</si>
  <si>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</si>
  <si>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</si>
  <si>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</si>
  <si>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</si>
  <si>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</si>
  <si>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</si>
  <si>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</si>
  <si>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</si>
  <si>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</si>
  <si>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</si>
  <si>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</si>
  <si>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</si>
  <si>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</si>
  <si>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</si>
  <si>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</si>
  <si>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</si>
  <si>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</si>
  <si>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</si>
  <si>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</si>
  <si>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</si>
  <si>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</si>
  <si>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</si>
  <si>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</si>
  <si>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</si>
  <si>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</si>
  <si>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</si>
  <si>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</si>
  <si>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</si>
  <si>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</si>
  <si>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</si>
  <si>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</si>
  <si>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</si>
  <si>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</si>
  <si>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</si>
  <si>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</si>
  <si>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</si>
  <si>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</si>
  <si>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</si>
  <si>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</si>
  <si>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</si>
  <si>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</si>
  <si>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</si>
  <si>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</si>
  <si>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</si>
  <si>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</si>
  <si>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</si>
  <si>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</si>
  <si>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</si>
  <si>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</si>
  <si>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</si>
  <si>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</si>
  <si>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</si>
  <si>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</si>
  <si>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</si>
  <si>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</si>
  <si>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</si>
  <si>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</si>
  <si>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</si>
  <si>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</si>
  <si>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</si>
  <si>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</si>
  <si>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</si>
  <si>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</si>
  <si>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</si>
  <si>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</si>
  <si>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</si>
  <si>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</si>
  <si>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</si>
  <si>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</si>
  <si>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</si>
  <si>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</si>
  <si>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</si>
  <si>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</si>
  <si>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</si>
  <si>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</si>
  <si>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</si>
  <si>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</si>
  <si>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</si>
  <si>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</si>
  <si>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</si>
  <si>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</si>
  <si>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</si>
  <si>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</si>
  <si>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</si>
  <si>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</si>
  <si>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</si>
  <si>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</si>
  <si>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</si>
  <si>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</si>
  <si>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</si>
  <si>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</si>
  <si>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</si>
  <si>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</si>
  <si>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</si>
  <si>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</si>
  <si>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</si>
  <si>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</si>
  <si>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</si>
  <si>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</si>
  <si>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</si>
  <si>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</si>
  <si>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</si>
  <si>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</si>
  <si>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</si>
  <si>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</si>
  <si>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</si>
  <si>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</si>
  <si>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</si>
  <si>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</si>
  <si>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</si>
  <si>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</si>
  <si>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</si>
  <si>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</si>
  <si>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</si>
  <si>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</si>
  <si>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</si>
  <si>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</si>
  <si>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</si>
  <si>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</si>
  <si>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</si>
  <si>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</si>
  <si>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</si>
  <si>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</si>
  <si>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</si>
  <si>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</si>
  <si>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</si>
  <si>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</si>
  <si>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</si>
  <si>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</si>
  <si>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</si>
  <si>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</si>
  <si>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</si>
  <si>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</si>
  <si>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</si>
  <si>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</si>
  <si>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</si>
  <si>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</si>
  <si>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</si>
  <si>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</si>
  <si>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</si>
  <si>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</si>
  <si>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</si>
  <si>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</si>
  <si>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</si>
  <si>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</si>
  <si>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</si>
  <si>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</si>
  <si>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</si>
  <si>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</si>
  <si>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</si>
  <si>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</si>
  <si>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</si>
  <si>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</si>
  <si>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</si>
  <si>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</si>
  <si>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</si>
  <si>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</si>
  <si>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</si>
  <si>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</si>
  <si>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</si>
  <si>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</si>
  <si>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</si>
  <si>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</si>
  <si>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</si>
  <si>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</si>
  <si>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</si>
  <si>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</si>
  <si>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</si>
  <si>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</si>
  <si>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</si>
  <si>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</si>
  <si>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</si>
  <si>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</si>
  <si>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</si>
  <si>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</si>
  <si>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</si>
  <si>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</si>
  <si>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</si>
  <si>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</si>
  <si>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</si>
  <si>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</si>
  <si>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</si>
  <si>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</si>
  <si>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</si>
  <si>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</si>
  <si>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</si>
  <si>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</si>
  <si>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</si>
  <si>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</si>
  <si>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</si>
  <si>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</si>
  <si>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</si>
  <si>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</si>
  <si>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</si>
  <si>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</si>
  <si>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</si>
  <si>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</si>
  <si>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</si>
  <si>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</si>
  <si>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</si>
  <si>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</si>
  <si>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</si>
  <si>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</si>
  <si>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</si>
  <si>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</si>
  <si>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</si>
  <si>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</si>
  <si>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</si>
  <si>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</si>
  <si>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</si>
  <si>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</si>
  <si>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</si>
  <si>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</si>
  <si>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</si>
  <si>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</si>
  <si>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</si>
  <si>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</si>
  <si>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</si>
  <si>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</si>
  <si>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</si>
  <si>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</si>
  <si>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</si>
  <si>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</si>
  <si>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</si>
  <si>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</si>
  <si>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</si>
  <si>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</si>
  <si>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</si>
  <si>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</si>
  <si>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</si>
  <si>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</si>
  <si>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</si>
  <si>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</si>
  <si>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</si>
  <si>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</si>
  <si>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</si>
  <si>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</si>
  <si>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</si>
  <si>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</si>
  <si>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</si>
  <si>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</si>
  <si>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</si>
  <si>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</si>
  <si>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</si>
  <si>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</si>
  <si>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</si>
  <si>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</si>
  <si>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</si>
  <si>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</si>
  <si>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</si>
  <si>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</si>
  <si>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</si>
  <si>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</si>
  <si>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</si>
  <si>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</si>
  <si>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</si>
  <si>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</si>
  <si>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</si>
  <si>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</si>
  <si>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</si>
  <si>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</si>
  <si>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</si>
  <si>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</si>
  <si>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</si>
  <si>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</si>
  <si>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</si>
  <si>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</si>
  <si>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</si>
  <si>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</si>
  <si>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</si>
  <si>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</si>
  <si>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</si>
  <si>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</si>
  <si>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</si>
  <si>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</si>
  <si>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</si>
  <si>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</si>
  <si>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</si>
  <si>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</si>
  <si>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</si>
  <si>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</si>
  <si>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</si>
  <si>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</si>
  <si>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</si>
  <si>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</si>
  <si>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</si>
  <si>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</si>
  <si>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</si>
  <si>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</si>
  <si>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</si>
  <si>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</si>
  <si>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</si>
  <si>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</si>
  <si>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</si>
  <si>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</si>
  <si>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</si>
  <si>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</si>
  <si>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</si>
  <si>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</si>
  <si>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</si>
  <si>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</si>
  <si>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</si>
  <si>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</si>
  <si>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</si>
  <si>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</si>
  <si>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</si>
  <si>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</si>
  <si>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</si>
  <si>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</si>
  <si>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</si>
  <si>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</si>
  <si>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</si>
  <si>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</si>
  <si>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</si>
  <si>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</si>
  <si>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</si>
  <si>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</si>
  <si>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</si>
  <si>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</si>
  <si>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</si>
  <si>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</si>
  <si>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</si>
  <si>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</si>
  <si>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</si>
  <si>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</si>
  <si>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</si>
  <si>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</si>
  <si>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</si>
  <si>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</si>
  <si>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</si>
  <si>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</si>
  <si>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</si>
  <si>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</si>
  <si>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</si>
  <si>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</si>
  <si>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</si>
  <si>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</si>
  <si>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</si>
  <si>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</si>
  <si>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</si>
  <si>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</si>
  <si>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</si>
  <si>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</si>
  <si>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</si>
  <si>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</si>
  <si>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</si>
  <si>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</si>
  <si>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</si>
  <si>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</si>
  <si>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</si>
  <si>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</si>
  <si>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</si>
  <si>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</si>
  <si>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</si>
  <si>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</si>
  <si>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</si>
  <si>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</si>
  <si>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</si>
  <si>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</si>
  <si>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</si>
  <si>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</si>
  <si>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</si>
  <si>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</si>
  <si>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</si>
  <si>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</si>
  <si>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</si>
  <si>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</si>
  <si>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</si>
  <si>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</si>
  <si>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</si>
  <si>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</si>
  <si>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</si>
  <si>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</si>
  <si>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</si>
  <si>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</si>
  <si>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</si>
  <si>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</si>
  <si>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</si>
  <si>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</si>
  <si>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</si>
  <si>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</si>
  <si>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</si>
  <si>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</si>
  <si>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</si>
  <si>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</si>
  <si>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</si>
  <si>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</si>
  <si>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</si>
  <si>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</si>
  <si>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</si>
  <si>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</si>
  <si>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</si>
  <si>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</si>
  <si>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</si>
  <si>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</si>
  <si>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</si>
  <si>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</si>
  <si>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</si>
  <si>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</si>
  <si>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</si>
  <si>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</si>
  <si>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</si>
  <si>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</si>
  <si>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</si>
  <si>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</si>
  <si>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</si>
  <si>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</si>
  <si>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</si>
  <si>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</si>
  <si>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</si>
  <si>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</si>
  <si>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</si>
  <si>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</si>
  <si>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</si>
  <si>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</si>
  <si>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</si>
  <si>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</si>
  <si>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</si>
  <si>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</si>
  <si>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</si>
  <si>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</si>
  <si>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</si>
  <si>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</si>
  <si>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</si>
  <si>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</si>
  <si>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</si>
  <si>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</si>
  <si>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</si>
  <si>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</si>
  <si>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</si>
  <si>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</si>
  <si>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</si>
  <si>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</si>
  <si>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</si>
  <si>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</si>
  <si>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</si>
  <si>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</si>
  <si>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</si>
  <si>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</si>
  <si>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</si>
  <si>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</si>
  <si>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</si>
  <si>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</si>
  <si>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</si>
  <si>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</si>
  <si>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</si>
  <si>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</si>
  <si>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</si>
  <si>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</si>
  <si>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</si>
  <si>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</si>
  <si>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</si>
  <si>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</si>
  <si>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</si>
  <si>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</si>
  <si>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</si>
  <si>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</si>
  <si>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</si>
  <si>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</si>
  <si>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</si>
  <si>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</si>
  <si>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</si>
  <si>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</si>
  <si>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</si>
  <si>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</si>
  <si>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</si>
  <si>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</si>
  <si>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</si>
  <si>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</si>
  <si>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</si>
  <si>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</si>
  <si>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</si>
  <si>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</si>
  <si>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</si>
  <si>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</si>
  <si>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</si>
  <si>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</si>
  <si>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</si>
  <si>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</si>
  <si>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</si>
  <si>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</si>
  <si>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</si>
  <si>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</si>
  <si>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</si>
  <si>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</si>
  <si>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</si>
  <si>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</si>
  <si>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</si>
  <si>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</si>
  <si>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</si>
  <si>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</si>
  <si>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</si>
  <si>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</si>
  <si>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</si>
  <si>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</si>
  <si>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</si>
  <si>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</si>
  <si>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</si>
  <si>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</si>
  <si>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</si>
  <si>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</si>
  <si>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</si>
  <si>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</si>
  <si>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</si>
  <si>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</si>
  <si>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</si>
  <si>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</si>
  <si>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</si>
  <si>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</si>
  <si>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</si>
  <si>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</si>
  <si>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</si>
  <si>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</si>
  <si>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</si>
  <si>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</si>
  <si>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</si>
  <si>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</si>
  <si>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</si>
  <si>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</si>
  <si>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</si>
  <si>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</si>
  <si>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</si>
  <si>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</si>
  <si>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</si>
  <si>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</si>
  <si>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</si>
  <si>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</si>
  <si>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</si>
  <si>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</si>
  <si>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</si>
  <si>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</si>
  <si>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</si>
  <si>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</si>
  <si>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</si>
  <si>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</si>
  <si>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</si>
  <si>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</si>
  <si>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</si>
  <si>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</si>
  <si>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</si>
  <si>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</si>
  <si>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</si>
  <si>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</si>
  <si>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</si>
  <si>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</si>
  <si>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</si>
  <si>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</si>
  <si>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</si>
  <si>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</si>
  <si>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</si>
  <si>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</si>
  <si>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</si>
  <si>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</si>
  <si>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</si>
  <si>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</si>
  <si>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</si>
  <si>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</si>
  <si>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</si>
  <si>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</si>
  <si>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</si>
  <si>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</si>
  <si>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</si>
  <si>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</si>
  <si>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</si>
  <si>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</si>
  <si>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</si>
  <si>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</si>
  <si>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</si>
  <si>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</si>
  <si>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</si>
  <si>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</si>
  <si>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</si>
  <si>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</si>
  <si>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</si>
  <si>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</si>
  <si>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</si>
  <si>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</si>
  <si>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</si>
  <si>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</si>
  <si>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</si>
  <si>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</si>
  <si>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</si>
  <si>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</si>
  <si>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</si>
  <si>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</si>
  <si>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</si>
  <si>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</si>
  <si>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</si>
  <si>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</si>
  <si>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</si>
  <si>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</si>
  <si>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</si>
  <si>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</si>
  <si>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</si>
  <si>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</si>
  <si>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</si>
  <si>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</si>
  <si>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</si>
  <si>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</si>
  <si>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</si>
  <si>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</si>
  <si>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</si>
  <si>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</si>
  <si>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</si>
  <si>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</si>
  <si>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</si>
  <si>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</si>
  <si>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</si>
  <si>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</si>
  <si>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</si>
  <si>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</si>
  <si>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</si>
  <si>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</si>
  <si>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</si>
  <si>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</si>
  <si>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</si>
  <si>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</si>
  <si>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</si>
  <si>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</si>
  <si>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</si>
  <si>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</si>
  <si>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</si>
  <si>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</si>
  <si>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</si>
  <si>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</si>
  <si>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</si>
  <si>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</si>
  <si>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</si>
  <si>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</si>
  <si>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</si>
  <si>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</si>
  <si>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</si>
  <si>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</si>
  <si>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</si>
  <si>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</si>
  <si>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</si>
  <si>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</si>
  <si>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</si>
  <si>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</si>
  <si>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</si>
  <si>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</si>
  <si>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</si>
  <si>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</si>
  <si>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</si>
  <si>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</si>
  <si>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</si>
  <si>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</si>
  <si>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</si>
  <si>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</si>
  <si>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</si>
  <si>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</si>
  <si>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</si>
  <si>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</si>
  <si>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</si>
  <si>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</si>
  <si>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</si>
  <si>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</si>
  <si>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</si>
  <si>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</si>
  <si>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</si>
  <si>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</si>
  <si>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</si>
  <si>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</si>
  <si>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</si>
  <si>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</si>
  <si>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</si>
  <si>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</si>
  <si>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</si>
  <si>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</si>
  <si>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</si>
  <si>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</si>
  <si>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</si>
  <si>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</si>
  <si>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</si>
  <si>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</si>
  <si>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</si>
  <si>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</si>
  <si>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</si>
  <si>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</si>
  <si>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</si>
  <si>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</si>
  <si>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</si>
  <si>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</si>
  <si>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</si>
  <si>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</si>
  <si>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</si>
  <si>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</si>
  <si>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</si>
  <si>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</si>
  <si>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</si>
  <si>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</si>
  <si>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</si>
  <si>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</si>
  <si>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</si>
  <si>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</si>
  <si>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</si>
  <si>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</si>
  <si>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</si>
  <si>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</si>
  <si>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</si>
  <si>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</si>
  <si>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</si>
  <si>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</si>
  <si>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</si>
  <si>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</si>
  <si>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</si>
  <si>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</si>
  <si>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</si>
  <si>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</si>
  <si>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</si>
  <si>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</si>
  <si>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</si>
  <si>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</si>
  <si>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</si>
  <si>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</si>
  <si>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</si>
  <si>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</si>
  <si>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</si>
  <si>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</si>
  <si>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</si>
  <si>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</si>
  <si>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</si>
  <si>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</si>
  <si>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</si>
  <si>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</si>
  <si>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</si>
  <si>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</si>
  <si>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</si>
  <si>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</si>
  <si>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</si>
  <si>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</si>
  <si>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</si>
  <si>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</si>
  <si>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</si>
  <si>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</si>
  <si>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</si>
  <si>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</si>
  <si>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</si>
  <si>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</si>
  <si>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</si>
  <si>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</si>
  <si>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</si>
  <si>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</si>
  <si>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</si>
  <si>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</si>
  <si>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</si>
  <si>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</si>
  <si>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</si>
  <si>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</si>
  <si>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</si>
  <si>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</si>
  <si>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</si>
  <si>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</si>
  <si>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</si>
  <si>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</si>
  <si>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</si>
  <si>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</si>
  <si>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</si>
  <si>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</si>
  <si>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</si>
  <si>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</si>
  <si>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</si>
  <si>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</si>
  <si>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</si>
  <si>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</si>
  <si>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</si>
  <si>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</si>
  <si>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</si>
  <si>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</si>
  <si>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</si>
  <si>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</si>
  <si>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</si>
  <si>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</si>
  <si>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</si>
  <si>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</si>
  <si>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</si>
  <si>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</si>
  <si>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</si>
  <si>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</si>
  <si>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</si>
  <si>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</si>
  <si>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</si>
  <si>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</si>
  <si>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</si>
  <si>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</si>
  <si>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</si>
  <si>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</si>
  <si>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</si>
  <si>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</si>
  <si>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</si>
  <si>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</si>
  <si>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</si>
  <si>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</si>
  <si>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</si>
  <si>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</si>
  <si>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</si>
  <si>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</si>
  <si>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</si>
  <si>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</si>
  <si>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</si>
  <si>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</si>
  <si>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</si>
  <si>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</si>
  <si>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</si>
  <si>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</si>
  <si>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</si>
  <si>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</si>
  <si>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</si>
  <si>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</si>
  <si>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</si>
  <si>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</si>
  <si>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</si>
  <si>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</si>
  <si>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</si>
  <si>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</si>
  <si>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</si>
  <si>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</si>
  <si>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</si>
  <si>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</si>
  <si>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</si>
  <si>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</si>
  <si>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</si>
  <si>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</si>
  <si>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</si>
  <si>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</si>
  <si>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</si>
  <si>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</si>
  <si>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</si>
  <si>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</si>
  <si>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</si>
  <si>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</si>
  <si>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</si>
  <si>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</si>
  <si>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</si>
  <si>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</si>
  <si>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</si>
  <si>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</si>
  <si>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</si>
  <si>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</si>
  <si>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</si>
  <si>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</si>
  <si>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</si>
  <si>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</si>
  <si>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</si>
  <si>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</si>
  <si>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</si>
  <si>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</si>
  <si>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</si>
  <si>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</si>
  <si>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</si>
  <si>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</si>
  <si>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</si>
  <si>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</si>
  <si>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</si>
  <si>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</si>
  <si>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</si>
  <si>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</si>
  <si>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</si>
  <si>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</si>
  <si>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</si>
  <si>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</si>
  <si>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</si>
  <si>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</si>
  <si>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</si>
  <si>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</si>
  <si>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</si>
  <si>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</si>
  <si>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</si>
  <si>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</si>
  <si>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</si>
  <si>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</si>
  <si>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</si>
  <si>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</si>
  <si>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</si>
  <si>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</si>
  <si>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</si>
  <si>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</si>
  <si>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</si>
  <si>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</si>
  <si>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</si>
  <si>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</si>
  <si>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</si>
  <si>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</si>
  <si>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</si>
  <si>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</si>
  <si>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</si>
  <si>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</si>
  <si>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</si>
  <si>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</si>
  <si>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</si>
  <si>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</si>
  <si>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</si>
  <si>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</si>
  <si>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</si>
  <si>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</si>
  <si>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</si>
  <si>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</si>
  <si>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</si>
  <si>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</si>
  <si>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</si>
  <si>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</si>
  <si>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</si>
  <si>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</si>
  <si>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</si>
  <si>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</si>
  <si>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</si>
  <si>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</si>
  <si>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</si>
  <si>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</si>
  <si>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</si>
  <si>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</si>
  <si>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</si>
  <si>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</si>
  <si>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</si>
  <si>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</si>
  <si>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</si>
  <si>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</si>
  <si>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</si>
  <si>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</si>
  <si>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</si>
  <si>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</si>
  <si>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</si>
  <si>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</si>
  <si>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</si>
  <si>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</si>
  <si>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</si>
  <si>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</si>
  <si>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</si>
  <si>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</si>
  <si>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</si>
  <si>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</si>
  <si>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</si>
  <si>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</si>
  <si>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</si>
  <si>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</si>
  <si>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</si>
  <si>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</si>
  <si>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</si>
  <si>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</si>
  <si>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</si>
  <si>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</si>
  <si>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</si>
  <si>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</si>
  <si>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</si>
  <si>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</si>
  <si>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</si>
  <si>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</si>
  <si>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</si>
  <si>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</si>
  <si>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</si>
  <si>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</si>
  <si>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</si>
  <si>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</si>
  <si>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</si>
  <si>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</si>
  <si>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</si>
  <si>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</si>
  <si>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</si>
  <si>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</si>
  <si>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</si>
  <si>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</si>
  <si>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</si>
  <si>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</si>
  <si>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</si>
  <si>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</si>
  <si>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</si>
  <si>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</si>
  <si>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</si>
  <si>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</si>
  <si>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</si>
  <si>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</si>
  <si>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</si>
  <si>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</si>
  <si>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</si>
  <si>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</si>
  <si>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</si>
  <si>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</si>
  <si>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</si>
  <si>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</si>
  <si>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</si>
  <si>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</si>
  <si>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</si>
  <si>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</si>
  <si>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</si>
  <si>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</si>
  <si>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</si>
  <si>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</si>
  <si>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</si>
  <si>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</si>
  <si>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</si>
  <si>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</si>
  <si>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</si>
  <si>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</si>
  <si>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</si>
  <si>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</si>
  <si>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</si>
  <si>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</si>
  <si>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</si>
  <si>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</si>
  <si>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</si>
  <si>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</si>
  <si>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</si>
  <si>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</si>
  <si>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</si>
  <si>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</si>
  <si>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</si>
  <si>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</si>
  <si>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</si>
  <si>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</si>
  <si>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</si>
  <si>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</si>
  <si>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</si>
  <si>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</si>
  <si>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</si>
  <si>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</si>
  <si>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</si>
  <si>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</si>
  <si>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</si>
  <si>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</si>
  <si>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</si>
  <si>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</si>
  <si>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</si>
  <si>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</si>
  <si>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</si>
  <si>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</si>
  <si>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</si>
  <si>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</si>
  <si>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</si>
  <si>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</si>
  <si>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</si>
  <si>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</si>
  <si>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</si>
  <si>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</si>
  <si>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</si>
  <si>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</si>
  <si>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</si>
  <si>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</si>
  <si>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</si>
  <si>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</si>
  <si>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</si>
  <si>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</si>
  <si>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</si>
  <si>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</si>
  <si>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</si>
  <si>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</si>
  <si>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</si>
  <si>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</si>
  <si>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</si>
  <si>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</si>
  <si>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</si>
  <si>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</si>
  <si>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</si>
  <si>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</si>
  <si>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</si>
  <si>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</si>
  <si>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</si>
  <si>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</si>
  <si>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</si>
  <si>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</si>
  <si>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</si>
  <si>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</si>
  <si>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</si>
  <si>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</si>
  <si>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</si>
  <si>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</si>
  <si>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</si>
  <si>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</si>
  <si>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</si>
  <si>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</si>
  <si>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</si>
  <si>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</si>
  <si>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</si>
  <si>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</si>
  <si>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</si>
  <si>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</si>
  <si>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</si>
  <si>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</si>
  <si>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</si>
  <si>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</si>
  <si>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</si>
  <si>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</si>
  <si>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</si>
  <si>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</si>
  <si>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</si>
  <si>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</si>
  <si>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</si>
  <si>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</si>
  <si>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</si>
  <si>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</si>
  <si>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</si>
  <si>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</si>
  <si>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</si>
  <si>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</si>
  <si>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</si>
  <si>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</si>
  <si>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</si>
  <si>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</si>
  <si>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</si>
  <si>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</si>
  <si>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</si>
  <si>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</si>
  <si>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</si>
  <si>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</si>
  <si>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</si>
  <si>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</si>
  <si>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</si>
  <si>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</si>
  <si>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</si>
  <si>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</si>
  <si>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</si>
  <si>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</si>
  <si>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</si>
  <si>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</si>
  <si>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</si>
  <si>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</si>
  <si>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</si>
  <si>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</si>
  <si>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</si>
  <si>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</si>
  <si>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</si>
  <si>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</si>
  <si>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</si>
  <si>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</si>
  <si>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</si>
  <si>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</si>
  <si>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</si>
  <si>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</si>
  <si>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</si>
  <si>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</si>
  <si>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</si>
  <si>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</si>
  <si>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</si>
  <si>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</si>
  <si>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</si>
  <si>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</si>
  <si>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</si>
  <si>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</si>
  <si>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</si>
  <si>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</si>
  <si>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</si>
  <si>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</si>
  <si>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</si>
  <si>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</si>
  <si>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</si>
  <si>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</si>
  <si>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</si>
  <si>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</si>
  <si>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</si>
  <si>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</si>
  <si>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</si>
  <si>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</si>
  <si>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</si>
  <si>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</si>
  <si>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</si>
  <si>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</si>
  <si>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</si>
  <si>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</si>
  <si>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</si>
  <si>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</si>
  <si>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</si>
  <si>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</si>
  <si>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</si>
  <si>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</si>
  <si>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</si>
  <si>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</si>
  <si>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</si>
  <si>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</si>
  <si>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</si>
  <si>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</si>
  <si>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</si>
  <si>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</si>
  <si>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</si>
  <si>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</si>
  <si>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</si>
  <si>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</si>
  <si>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</si>
  <si>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</si>
  <si>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</si>
  <si>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</si>
  <si>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</si>
  <si>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</si>
  <si>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</si>
  <si>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</si>
  <si>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</si>
  <si>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</si>
  <si>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</si>
  <si>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</si>
  <si>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</si>
  <si>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</si>
  <si>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</si>
  <si>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</si>
  <si>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</si>
  <si>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</si>
  <si>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</si>
  <si>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</si>
  <si>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</si>
  <si>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</si>
  <si>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</si>
  <si>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</si>
  <si>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</si>
  <si>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</si>
  <si>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</si>
  <si>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</si>
  <si>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</si>
  <si>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</si>
  <si>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</si>
  <si>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</si>
  <si>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</si>
  <si>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</si>
  <si>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</si>
  <si>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</si>
  <si>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</si>
  <si>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</si>
  <si>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</si>
  <si>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</si>
  <si>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</si>
  <si>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</si>
  <si>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</si>
  <si>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</si>
  <si>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</si>
  <si>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</si>
  <si>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</si>
  <si>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</si>
  <si>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</si>
  <si>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</si>
  <si>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</si>
  <si>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</si>
  <si>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</si>
  <si>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</si>
  <si>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</si>
  <si>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</si>
  <si>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</si>
  <si>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</si>
  <si>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</si>
  <si>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</si>
  <si>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</si>
  <si>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</si>
  <si>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</si>
  <si>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</si>
  <si>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</si>
  <si>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</si>
  <si>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</si>
  <si>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</si>
  <si>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</si>
  <si>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</si>
  <si>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</si>
  <si>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</si>
  <si>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</si>
  <si>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</si>
  <si>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</si>
  <si>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</si>
  <si>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</si>
  <si>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</si>
  <si>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</si>
  <si>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</si>
  <si>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</si>
  <si>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</si>
  <si>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</si>
  <si>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</si>
  <si>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</si>
  <si>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</si>
  <si>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</si>
  <si>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</si>
  <si>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</si>
  <si>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</si>
  <si>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</si>
  <si>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</si>
  <si>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</si>
  <si>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</si>
  <si>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</si>
  <si>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</si>
  <si>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</si>
  <si>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</si>
  <si>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</si>
  <si>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</si>
  <si>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</si>
  <si>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</si>
  <si>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</si>
  <si>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</si>
  <si>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</si>
  <si>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</si>
  <si>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</si>
  <si>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</si>
  <si>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</si>
  <si>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</si>
  <si>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</si>
  <si>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</si>
  <si>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</si>
  <si>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</si>
  <si>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</si>
  <si>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</si>
  <si>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</si>
  <si>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</si>
  <si>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</si>
  <si>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</si>
  <si>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</si>
  <si>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</si>
  <si>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</si>
  <si>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</si>
  <si>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</si>
  <si>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</si>
  <si>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</si>
  <si>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</si>
  <si>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</si>
  <si>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</si>
  <si>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</si>
  <si>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</si>
  <si>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</si>
  <si>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</si>
  <si>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</si>
  <si>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</si>
  <si>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</si>
  <si>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</si>
  <si>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</si>
  <si>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</si>
  <si>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</si>
  <si>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</si>
  <si>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</si>
  <si>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</si>
  <si>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</si>
  <si>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</si>
  <si>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</si>
  <si>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</si>
  <si>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</si>
  <si>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</si>
  <si>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</si>
  <si>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</si>
  <si>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</si>
  <si>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</si>
  <si>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</si>
  <si>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</si>
  <si>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</si>
  <si>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</si>
  <si>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</si>
  <si>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</si>
  <si>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</si>
  <si>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</si>
  <si>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</si>
  <si>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</si>
  <si>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</si>
  <si>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</si>
  <si>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</si>
  <si>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</si>
  <si>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</si>
  <si>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</si>
  <si>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</si>
  <si>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</si>
  <si>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</si>
  <si>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</si>
  <si>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</si>
  <si>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</si>
  <si>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</si>
  <si>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</si>
  <si>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</si>
  <si>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</si>
  <si>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</si>
  <si>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</si>
  <si>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</si>
  <si>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</si>
  <si>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</si>
  <si>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</si>
  <si>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</si>
  <si>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</si>
  <si>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</si>
  <si>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</si>
  <si>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</si>
  <si>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</si>
  <si>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</si>
  <si>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</si>
  <si>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</si>
  <si>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</si>
  <si>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</si>
  <si>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</si>
  <si>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</si>
  <si>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</si>
  <si>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</si>
  <si>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</si>
  <si>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</si>
  <si>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</si>
  <si>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</si>
  <si>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</si>
  <si>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</si>
  <si>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</si>
  <si>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</si>
  <si>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</si>
  <si>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</si>
  <si>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</si>
  <si>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</si>
  <si>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</si>
  <si>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</si>
  <si>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</si>
  <si>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</si>
  <si>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</si>
  <si>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</si>
  <si>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</si>
  <si>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</si>
  <si>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</si>
  <si>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</si>
  <si>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</si>
  <si>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</si>
  <si>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</si>
  <si>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</si>
  <si>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</si>
  <si>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</si>
  <si>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</si>
  <si>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</si>
  <si>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</si>
  <si>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</si>
  <si>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</si>
  <si>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</si>
  <si>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</si>
  <si>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</si>
  <si>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</si>
  <si>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</si>
  <si>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</si>
  <si>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</si>
  <si>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</si>
  <si>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</si>
  <si>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</si>
  <si>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</si>
  <si>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</si>
  <si>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</si>
  <si>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</si>
  <si>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</si>
  <si>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</si>
  <si>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</si>
  <si>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</si>
  <si>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</si>
  <si>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</si>
  <si>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</si>
  <si>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</si>
  <si>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</si>
  <si>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</si>
  <si>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</si>
  <si>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</si>
  <si>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</si>
  <si>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</si>
  <si>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</si>
  <si>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</si>
  <si>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</si>
  <si>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</si>
  <si>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</si>
  <si>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</si>
  <si>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</si>
  <si>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</si>
  <si>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</si>
  <si>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</si>
  <si>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</si>
  <si>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</si>
  <si>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</si>
  <si>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</si>
  <si>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</si>
  <si>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</si>
  <si>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</si>
  <si>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</si>
  <si>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</si>
  <si>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</si>
  <si>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</si>
  <si>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</si>
  <si>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</si>
  <si>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</si>
  <si>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</si>
  <si>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</si>
  <si>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</si>
  <si>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</si>
  <si>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</si>
  <si>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</si>
  <si>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</si>
  <si>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</si>
  <si>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</si>
  <si>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</si>
  <si>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</si>
  <si>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</si>
  <si>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</si>
  <si>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</si>
  <si>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</si>
  <si>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</si>
  <si>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</si>
  <si>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</si>
  <si>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</si>
  <si>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</si>
  <si>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</si>
  <si>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</si>
  <si>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</si>
  <si>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</si>
  <si>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</si>
  <si>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</si>
  <si>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</si>
  <si>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</si>
  <si>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</si>
  <si>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</si>
  <si>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</si>
  <si>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</si>
  <si>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</si>
  <si>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</si>
  <si>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</si>
  <si>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</si>
  <si>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</si>
  <si>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</si>
  <si>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</si>
  <si>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</si>
  <si>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</si>
  <si>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</si>
  <si>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</si>
  <si>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</si>
  <si>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</si>
  <si>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</si>
  <si>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</si>
  <si>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</si>
  <si>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</si>
  <si>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</si>
  <si>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</si>
  <si>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</si>
  <si>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</si>
  <si>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</si>
  <si>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</si>
  <si>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</si>
  <si>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</si>
  <si>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</si>
  <si>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</si>
  <si>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</si>
  <si>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</si>
  <si>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</si>
  <si>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</si>
  <si>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</si>
  <si>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</si>
  <si>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</si>
  <si>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</si>
  <si>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</si>
  <si>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</si>
  <si>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</si>
  <si>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</si>
  <si>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</si>
  <si>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</si>
  <si>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</si>
  <si>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</si>
  <si>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</si>
  <si>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</si>
  <si>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</si>
  <si>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</si>
  <si>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</si>
  <si>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</si>
  <si>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</si>
  <si>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</si>
  <si>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</si>
  <si>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</si>
  <si>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</si>
  <si>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</si>
  <si>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</si>
  <si>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</si>
  <si>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</si>
  <si>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</si>
  <si>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</si>
  <si>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</si>
  <si>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</si>
  <si>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</si>
  <si>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</si>
  <si>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</si>
  <si>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</si>
  <si>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</si>
  <si>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</si>
  <si>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</si>
  <si>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</si>
  <si>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</si>
  <si>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</si>
  <si>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</si>
  <si>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</si>
  <si>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</si>
  <si>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</si>
  <si>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</si>
  <si>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</si>
  <si>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</si>
  <si>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</si>
  <si>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</si>
  <si>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</si>
  <si>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</si>
  <si>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</si>
  <si>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</si>
  <si>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</si>
  <si>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</si>
  <si>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</si>
  <si>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</si>
  <si>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</si>
  <si>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</si>
  <si>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</si>
  <si>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</si>
  <si>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</si>
  <si>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</si>
  <si>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</si>
  <si>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</si>
  <si>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</si>
  <si>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</si>
  <si>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</si>
  <si>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</si>
  <si>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</si>
  <si>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</si>
  <si>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</si>
  <si>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</si>
  <si>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</si>
  <si>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</si>
  <si>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</si>
  <si>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</si>
  <si>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</si>
  <si>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</si>
  <si>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</si>
  <si>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</si>
  <si>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</si>
  <si>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</si>
  <si>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</si>
  <si>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</si>
  <si>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</si>
  <si>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</si>
  <si>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</si>
  <si>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</si>
  <si>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</si>
  <si>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</si>
  <si>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</si>
  <si>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</si>
  <si>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</si>
  <si>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</si>
  <si>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</si>
  <si>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</si>
  <si>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</si>
  <si>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</si>
  <si>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</si>
  <si>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</si>
  <si>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</si>
  <si>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</si>
  <si>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</si>
  <si>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</si>
  <si>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</si>
  <si>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</si>
  <si>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</si>
  <si>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</si>
  <si>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</si>
  <si>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</si>
  <si>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</si>
  <si>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</si>
  <si>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</si>
  <si>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</si>
  <si>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</si>
  <si>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</si>
  <si>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</si>
  <si>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</si>
  <si>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</si>
  <si>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</si>
  <si>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</si>
  <si>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</si>
  <si>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</si>
  <si>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</si>
  <si>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</si>
  <si>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</si>
  <si>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</si>
  <si>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</si>
  <si>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</si>
  <si>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</si>
  <si>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</si>
  <si>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</si>
  <si>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</si>
  <si>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</si>
  <si>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</si>
  <si>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</si>
  <si>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</si>
  <si>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</si>
  <si>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</si>
  <si>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</si>
  <si>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</si>
  <si>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</si>
  <si>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</si>
  <si>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</si>
  <si>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</si>
  <si>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</si>
  <si>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</si>
  <si>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</si>
  <si>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</si>
  <si>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</si>
  <si>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</si>
  <si>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</si>
  <si>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</si>
  <si>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</si>
  <si>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</si>
  <si>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</si>
  <si>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</si>
  <si>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</si>
  <si>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</si>
  <si>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</si>
  <si>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</si>
  <si>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</si>
  <si>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</si>
  <si>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</si>
  <si>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</si>
  <si>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</si>
  <si>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</si>
  <si>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</si>
  <si>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</si>
  <si>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</si>
  <si>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</si>
  <si>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</si>
  <si>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</si>
  <si>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</si>
  <si>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</si>
  <si>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</si>
  <si>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</si>
  <si>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</si>
  <si>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</si>
  <si>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</si>
  <si>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</si>
  <si>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</si>
  <si>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</si>
  <si>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</si>
  <si>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</si>
  <si>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</si>
  <si>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</si>
  <si>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</si>
  <si>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</si>
  <si>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</si>
  <si>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</si>
  <si>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</si>
  <si>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</si>
  <si>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</si>
  <si>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</si>
  <si>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</si>
  <si>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</si>
  <si>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</si>
  <si>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</si>
  <si>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</si>
  <si>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</si>
  <si>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</si>
  <si>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</si>
  <si>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</si>
  <si>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</si>
  <si>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</si>
  <si>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</si>
  <si>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</si>
  <si>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</si>
  <si>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</si>
  <si>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</si>
  <si>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</si>
  <si>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</si>
  <si>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</si>
  <si>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</si>
  <si>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</si>
  <si>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</si>
  <si>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</si>
  <si>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</si>
  <si>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</si>
  <si>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</si>
  <si>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</si>
  <si>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</si>
  <si>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</si>
  <si>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</si>
  <si>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</si>
  <si>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</si>
  <si>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</si>
  <si>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</si>
  <si>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</si>
  <si>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</si>
  <si>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</si>
  <si>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</si>
  <si>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</si>
  <si>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</si>
  <si>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</si>
  <si>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</si>
  <si>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</si>
  <si>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</si>
  <si>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</si>
  <si>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</si>
  <si>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</si>
  <si>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</si>
  <si>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</si>
  <si>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</si>
  <si>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</si>
  <si>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</si>
  <si>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</si>
  <si>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</si>
  <si>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</si>
  <si>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</si>
  <si>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</si>
  <si>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</si>
  <si>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</si>
  <si>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</si>
  <si>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</si>
  <si>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</si>
  <si>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</si>
  <si>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</si>
  <si>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</si>
  <si>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</si>
  <si>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</si>
  <si>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</si>
  <si>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</si>
  <si>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</si>
  <si>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</si>
  <si>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</si>
  <si>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</si>
  <si>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</si>
  <si>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</si>
  <si>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</si>
  <si>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</si>
  <si>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</si>
  <si>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</si>
  <si>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</si>
  <si>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</si>
  <si>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</si>
  <si>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</si>
  <si>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</si>
  <si>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</si>
  <si>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</si>
  <si>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</si>
  <si>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</si>
  <si>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</si>
  <si>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</si>
  <si>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</si>
  <si>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</si>
  <si>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</si>
  <si>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</si>
  <si>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</si>
  <si>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</si>
  <si>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</si>
  <si>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</si>
  <si>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</si>
  <si>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</si>
  <si>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</si>
  <si>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</si>
  <si>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</si>
  <si>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</si>
  <si>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</si>
  <si>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</si>
  <si>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</si>
  <si>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</si>
  <si>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</si>
  <si>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</si>
  <si>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</si>
  <si>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</si>
  <si>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</si>
  <si>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</si>
  <si>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</si>
  <si>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</si>
  <si>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</si>
  <si>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</si>
  <si>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</si>
  <si>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</si>
  <si>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</si>
  <si>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</si>
  <si>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</si>
  <si>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</si>
  <si>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</si>
  <si>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</si>
  <si>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</si>
  <si>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</si>
  <si>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</si>
  <si>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</si>
  <si>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</si>
  <si>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</si>
  <si>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</si>
  <si>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</si>
  <si>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</si>
  <si>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</si>
  <si>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</si>
  <si>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</si>
  <si>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</si>
  <si>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</si>
  <si>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</si>
  <si>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</si>
  <si>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</si>
  <si>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</si>
  <si>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</si>
  <si>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</si>
  <si>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</si>
  <si>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</si>
  <si>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</si>
  <si>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</si>
  <si>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</si>
  <si>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</si>
  <si>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</si>
  <si>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</si>
  <si>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</si>
  <si>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</si>
  <si>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</si>
  <si>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</si>
  <si>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</si>
  <si>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</si>
  <si>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</si>
  <si>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</si>
  <si>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</si>
  <si>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</si>
  <si>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</si>
  <si>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</si>
  <si>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</si>
  <si>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</si>
  <si>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</si>
  <si>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</si>
  <si>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</si>
  <si>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</si>
  <si>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</si>
  <si>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</si>
  <si>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</si>
  <si>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</si>
  <si>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</si>
  <si>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</si>
  <si>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</si>
  <si>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</si>
  <si>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</si>
  <si>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</si>
  <si>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</si>
  <si>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</si>
  <si>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</si>
  <si>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</si>
  <si>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</si>
  <si>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</si>
  <si>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</si>
  <si>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</si>
  <si>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</si>
  <si>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</si>
  <si>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</si>
  <si>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</si>
  <si>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</si>
  <si>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</si>
  <si>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</si>
  <si>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</si>
  <si>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</si>
  <si>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</si>
  <si>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</si>
  <si>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</si>
  <si>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</si>
  <si>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</si>
  <si>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</si>
  <si>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</si>
  <si>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</si>
  <si>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</si>
  <si>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</si>
  <si>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</si>
  <si>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</si>
  <si>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</si>
  <si>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</si>
  <si>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</si>
  <si>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</si>
  <si>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</si>
  <si>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</si>
  <si>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</si>
  <si>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</si>
  <si>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</si>
  <si>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</si>
  <si>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</si>
  <si>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</si>
  <si>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</si>
  <si>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</si>
  <si>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</si>
  <si>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</si>
  <si>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</si>
  <si>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</si>
  <si>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</si>
  <si>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</si>
  <si>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</si>
  <si>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</si>
  <si>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</si>
  <si>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</si>
  <si>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</si>
  <si>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</si>
  <si>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</si>
  <si>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</si>
  <si>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</si>
  <si>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</si>
  <si>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</si>
  <si>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</si>
  <si>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</si>
  <si>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</si>
  <si>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</si>
  <si>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</si>
  <si>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</si>
  <si>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</si>
  <si>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</si>
  <si>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</si>
  <si>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</si>
  <si>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</si>
  <si>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</si>
  <si>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</si>
  <si>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</si>
  <si>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</si>
  <si>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</si>
  <si>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</si>
  <si>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</si>
  <si>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</si>
  <si>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</si>
  <si>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</si>
  <si>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</si>
  <si>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</si>
  <si>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</si>
  <si>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</si>
  <si>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</si>
  <si>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</si>
  <si>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</si>
  <si>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</si>
  <si>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</si>
  <si>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</si>
  <si>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</si>
  <si>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</si>
  <si>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</si>
  <si>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</si>
  <si>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</si>
  <si>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</si>
  <si>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</si>
  <si>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</si>
  <si>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</si>
  <si>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</si>
  <si>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</si>
  <si>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</si>
  <si>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</si>
  <si>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</si>
  <si>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</si>
  <si>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</si>
  <si>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</si>
  <si>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</si>
  <si>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</si>
  <si>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</si>
  <si>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</si>
  <si>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</si>
  <si>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</si>
  <si>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</si>
  <si>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</si>
  <si>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</si>
  <si>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</si>
  <si>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</si>
  <si>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</si>
  <si>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</si>
  <si>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</si>
  <si>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</si>
  <si>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</si>
  <si>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</si>
  <si>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</si>
  <si>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</si>
  <si>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</si>
  <si>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</si>
  <si>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</si>
  <si>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</si>
  <si>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</si>
  <si>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</si>
  <si>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</si>
  <si>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</si>
  <si>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</si>
  <si>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</si>
  <si>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</si>
  <si>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</si>
  <si>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</si>
  <si>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</si>
  <si>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</si>
  <si>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</si>
  <si>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</si>
  <si>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</si>
  <si>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</si>
  <si>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</si>
  <si>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</si>
  <si>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</si>
  <si>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</si>
  <si>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</si>
  <si>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</si>
  <si>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</si>
  <si>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</si>
  <si>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</si>
  <si>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</si>
  <si>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</si>
  <si>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</si>
  <si>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</si>
  <si>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</si>
  <si>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</si>
  <si>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</si>
  <si>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</si>
  <si>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</si>
  <si>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</si>
  <si>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</si>
  <si>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</si>
  <si>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</si>
  <si>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</si>
  <si>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</si>
  <si>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</si>
  <si>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</si>
  <si>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</si>
  <si>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</si>
  <si>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</si>
  <si>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</si>
  <si>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</si>
  <si>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</si>
  <si>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</si>
  <si>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</si>
  <si>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</si>
  <si>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</si>
  <si>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</si>
  <si>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</si>
  <si>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</si>
  <si>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</si>
  <si>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</si>
  <si>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</si>
  <si>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</si>
  <si>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</si>
  <si>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</si>
  <si>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</si>
  <si>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</si>
  <si>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</si>
  <si>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</si>
  <si>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</si>
  <si>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</si>
  <si>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</si>
  <si>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</si>
  <si>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</si>
  <si>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</si>
  <si>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</si>
  <si>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</si>
  <si>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</si>
  <si>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</si>
  <si>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</si>
  <si>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</si>
  <si>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</si>
  <si>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</si>
  <si>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</si>
  <si>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</si>
  <si>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</si>
  <si>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</si>
  <si>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</si>
  <si>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</si>
  <si>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</si>
  <si>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</si>
  <si>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</si>
  <si>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</si>
  <si>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</si>
  <si>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</si>
  <si>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</si>
  <si>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</si>
  <si>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</si>
  <si>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</si>
  <si>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</si>
  <si>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</si>
  <si>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</si>
  <si>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</si>
  <si>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</si>
  <si>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</si>
  <si>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</si>
  <si>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</si>
  <si>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</si>
  <si>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</si>
  <si>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</si>
  <si>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</si>
  <si>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</si>
  <si>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</si>
  <si>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</si>
  <si>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</si>
  <si>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</si>
  <si>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</si>
  <si>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</si>
  <si>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</si>
  <si>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</si>
  <si>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</si>
  <si>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</si>
  <si>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</si>
  <si>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</si>
  <si>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</si>
  <si>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</si>
  <si>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</si>
  <si>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</si>
  <si>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</si>
  <si>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</si>
  <si>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</si>
  <si>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</si>
  <si>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</si>
  <si>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</si>
  <si>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</si>
  <si>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</si>
  <si>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</si>
  <si>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</si>
  <si>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</si>
  <si>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</si>
  <si>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</si>
  <si>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</si>
  <si>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</si>
  <si>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</si>
  <si>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</si>
  <si>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</si>
  <si>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</si>
  <si>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</si>
  <si>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</si>
  <si>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</si>
  <si>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</si>
  <si>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</si>
  <si>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</si>
  <si>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</si>
  <si>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</si>
  <si>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</si>
  <si>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</si>
  <si>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</si>
  <si>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</si>
  <si>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</si>
  <si>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</si>
  <si>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</si>
  <si>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</si>
  <si>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</si>
  <si>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</si>
  <si>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</si>
  <si>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</si>
  <si>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</si>
  <si>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</si>
  <si>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</si>
  <si>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</si>
  <si>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</si>
  <si>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</si>
  <si>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</si>
  <si>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</si>
  <si>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</si>
  <si>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</si>
  <si>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</si>
  <si>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</si>
  <si>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</si>
  <si>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</si>
  <si>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</si>
  <si>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</si>
  <si>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</si>
  <si>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</si>
  <si>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</si>
  <si>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</si>
  <si>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</si>
  <si>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</si>
  <si>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</si>
  <si>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</si>
  <si>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</si>
  <si>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</si>
  <si>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</si>
  <si>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</si>
  <si>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</si>
  <si>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</si>
  <si>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</si>
  <si>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</si>
  <si>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</si>
  <si>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</si>
  <si>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</si>
  <si>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</si>
  <si>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</si>
  <si>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</si>
  <si>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</si>
  <si>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</si>
  <si>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</si>
  <si>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</si>
  <si>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</si>
  <si>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</si>
  <si>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</si>
  <si>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</si>
  <si>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</si>
  <si>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</si>
  <si>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</si>
  <si>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</si>
  <si>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</si>
  <si>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</si>
  <si>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</si>
  <si>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</si>
  <si>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</si>
  <si>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</si>
  <si>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</si>
  <si>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</si>
  <si>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</si>
  <si>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</si>
  <si>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</si>
  <si>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</si>
  <si>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</si>
  <si>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</si>
  <si>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</si>
  <si>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</si>
  <si>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</si>
  <si>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</si>
  <si>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</si>
  <si>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</si>
  <si>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</si>
  <si>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</si>
  <si>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</si>
  <si>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</si>
  <si>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</si>
  <si>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</si>
  <si>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</si>
  <si>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</si>
  <si>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</si>
  <si>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</si>
  <si>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</si>
  <si>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</si>
  <si>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</si>
  <si>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</si>
  <si>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</si>
  <si>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</si>
  <si>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</si>
  <si>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</si>
  <si>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</si>
  <si>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</si>
  <si>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</si>
  <si>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</si>
  <si>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</si>
  <si>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</si>
  <si>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</si>
  <si>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</si>
  <si>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</si>
  <si>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</si>
  <si>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</si>
  <si>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</si>
  <si>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</si>
  <si>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</si>
  <si>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</si>
  <si>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</si>
  <si>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</si>
  <si>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</si>
  <si>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</si>
  <si>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</si>
  <si>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</si>
  <si>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</si>
  <si>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</si>
  <si>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</si>
  <si>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</si>
  <si>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</si>
  <si>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</si>
  <si>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</si>
  <si>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</si>
  <si>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</si>
  <si>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</si>
  <si>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</si>
  <si>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</si>
  <si>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</si>
  <si>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</si>
  <si>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</si>
  <si>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</si>
  <si>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</si>
  <si>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</si>
  <si>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</si>
  <si>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</si>
  <si>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</si>
  <si>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</si>
  <si>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</si>
  <si>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</si>
  <si>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</si>
  <si>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</si>
  <si>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</si>
  <si>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</si>
  <si>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</si>
  <si>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</si>
  <si>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</si>
  <si>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</si>
  <si>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</si>
  <si>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</si>
  <si>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</si>
  <si>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</si>
  <si>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</si>
  <si>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</si>
  <si>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</si>
  <si>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</si>
  <si>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</si>
  <si>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</si>
  <si>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</si>
  <si>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</si>
  <si>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</si>
  <si>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</si>
  <si>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</si>
  <si>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</si>
  <si>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</si>
  <si>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</si>
  <si>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</si>
  <si>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</si>
  <si>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</si>
  <si>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</si>
  <si>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</si>
  <si>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</si>
  <si>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</si>
  <si>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</si>
  <si>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</si>
  <si>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</si>
  <si>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</si>
  <si>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</si>
  <si>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</si>
  <si>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</si>
  <si>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</si>
  <si>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</si>
  <si>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</si>
  <si>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</si>
  <si>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</si>
  <si>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</si>
  <si>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</si>
  <si>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</si>
  <si>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</si>
  <si>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</si>
  <si>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</si>
  <si>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</si>
  <si>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</si>
  <si>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</si>
  <si>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</si>
  <si>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</si>
  <si>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</si>
  <si>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</si>
  <si>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</si>
  <si>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</si>
  <si>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</si>
  <si>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</si>
  <si>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</si>
  <si>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</si>
  <si>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</si>
  <si>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</si>
  <si>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</si>
  <si>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</si>
  <si>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</si>
  <si>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</si>
  <si>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</si>
  <si>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</si>
  <si>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</si>
  <si>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</si>
  <si>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</si>
  <si>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</si>
  <si>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</si>
  <si>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</si>
  <si>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</si>
  <si>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</si>
  <si>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</si>
  <si>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</si>
  <si>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</si>
  <si>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</si>
  <si>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</si>
  <si>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</si>
  <si>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</si>
  <si>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</si>
  <si>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</si>
  <si>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</si>
  <si>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</si>
  <si>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</si>
  <si>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</si>
  <si>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</si>
  <si>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</si>
  <si>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</si>
  <si>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</si>
  <si>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</si>
  <si>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</si>
  <si>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</si>
  <si>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</si>
  <si>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</si>
  <si>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</si>
  <si>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</si>
  <si>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</si>
  <si>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</si>
  <si>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</si>
  <si>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</si>
  <si>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</si>
  <si>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</si>
  <si>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</si>
  <si>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</si>
  <si>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</si>
  <si>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</si>
  <si>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</si>
  <si>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</si>
  <si>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</si>
  <si>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</si>
  <si>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</si>
  <si>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</si>
  <si>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</si>
  <si>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</si>
  <si>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</si>
  <si>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</si>
  <si>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</si>
  <si>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</si>
  <si>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</si>
  <si>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</si>
  <si>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</si>
  <si>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</si>
  <si>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</si>
  <si>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</si>
  <si>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</si>
  <si>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</si>
  <si>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</si>
  <si>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</si>
  <si>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</si>
  <si>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</si>
  <si>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</si>
  <si>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</si>
  <si>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</si>
  <si>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</si>
  <si>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</si>
  <si>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</si>
  <si>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</si>
  <si>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</si>
  <si>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</si>
  <si>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</si>
  <si>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</si>
  <si>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</si>
  <si>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</si>
  <si>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</si>
  <si>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</si>
  <si>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</si>
  <si>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</si>
  <si>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</si>
  <si>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</si>
  <si>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</si>
  <si>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</si>
  <si>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</si>
  <si>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</si>
  <si>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</si>
  <si>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</si>
  <si>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</si>
  <si>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</si>
  <si>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</si>
  <si>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</si>
  <si>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</si>
  <si>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</si>
  <si>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</si>
  <si>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</si>
  <si>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</si>
  <si>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</si>
  <si>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</si>
  <si>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</si>
  <si>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</si>
  <si>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</si>
  <si>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</si>
  <si>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</si>
  <si>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</si>
  <si>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</si>
  <si>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</si>
  <si>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</si>
  <si>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</si>
  <si>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</si>
  <si>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</si>
  <si>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</si>
  <si>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</si>
  <si>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</si>
  <si>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</si>
  <si>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</si>
  <si>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</si>
  <si>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</si>
  <si>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</si>
  <si>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</si>
  <si>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</si>
  <si>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</si>
  <si>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</si>
  <si>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</si>
  <si>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</si>
  <si>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</si>
  <si>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</si>
  <si>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</si>
  <si>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</si>
  <si>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</si>
  <si>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</si>
  <si>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</si>
  <si>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</si>
  <si>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</si>
  <si>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</si>
  <si>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</si>
  <si>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</si>
  <si>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</si>
  <si>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</si>
  <si>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</si>
  <si>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</si>
  <si>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</si>
  <si>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</si>
  <si>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</si>
  <si>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</si>
  <si>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</si>
  <si>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</si>
  <si>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</si>
  <si>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</si>
  <si>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</si>
  <si>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</si>
  <si>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</si>
  <si>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</si>
  <si>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</si>
  <si>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</si>
  <si>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</si>
  <si>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</si>
  <si>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</si>
  <si>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</si>
  <si>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</si>
  <si>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</si>
  <si>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</si>
  <si>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</si>
  <si>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</si>
  <si>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</si>
  <si>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</si>
  <si>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</si>
  <si>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</si>
  <si>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</si>
  <si>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</si>
  <si>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</si>
  <si>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</si>
  <si>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</si>
  <si>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</si>
  <si>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</si>
  <si>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</si>
  <si>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</si>
  <si>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</si>
  <si>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</si>
  <si>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</si>
  <si>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</si>
  <si>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</si>
  <si>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</si>
  <si>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</si>
  <si>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</si>
  <si>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</si>
  <si>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</si>
  <si>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</si>
  <si>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</si>
  <si>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</si>
  <si>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</si>
  <si>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</si>
  <si>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</si>
  <si>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</si>
  <si>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</si>
  <si>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</si>
  <si>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</si>
  <si>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</si>
  <si>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</si>
  <si>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</si>
  <si>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</si>
  <si>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</si>
  <si>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</si>
  <si>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</si>
  <si>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</si>
  <si>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</si>
  <si>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</si>
  <si>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</si>
  <si>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</si>
  <si>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</si>
  <si>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</si>
  <si>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</si>
  <si>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</si>
  <si>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</si>
  <si>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</si>
  <si>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</si>
  <si>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</si>
  <si>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</si>
  <si>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</si>
  <si>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</si>
  <si>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</si>
  <si>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</si>
  <si>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</si>
  <si>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</si>
  <si>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</si>
  <si>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</si>
  <si>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</si>
  <si>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</si>
  <si>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</si>
  <si>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</si>
  <si>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</si>
  <si>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</si>
  <si>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</si>
  <si>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</si>
  <si>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</si>
  <si>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</si>
  <si>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</si>
  <si>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</si>
  <si>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</si>
  <si>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</si>
  <si>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</si>
  <si>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</si>
  <si>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</si>
  <si>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</si>
  <si>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</si>
  <si>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</si>
  <si>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</si>
  <si>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</si>
  <si>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</si>
  <si>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</si>
  <si>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</si>
  <si>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</si>
  <si>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</si>
  <si>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</si>
  <si>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</si>
  <si>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</si>
  <si>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</si>
  <si>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</si>
  <si>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</si>
  <si>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</si>
  <si>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</si>
  <si>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</si>
  <si>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</si>
  <si>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</si>
  <si>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</si>
  <si>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</si>
  <si>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</si>
  <si>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</si>
  <si>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</si>
  <si>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</si>
  <si>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</si>
  <si>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</si>
  <si>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</si>
  <si>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</si>
  <si>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</si>
  <si>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</si>
  <si>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</si>
  <si>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</si>
  <si>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</si>
  <si>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</si>
  <si>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</si>
  <si>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</si>
  <si>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</si>
  <si>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</si>
  <si>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</si>
  <si>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</si>
  <si>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</si>
  <si>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</si>
  <si>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</si>
  <si>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</si>
  <si>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</si>
  <si>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</si>
  <si>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</si>
  <si>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</si>
  <si>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</si>
  <si>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</si>
  <si>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</si>
  <si>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</si>
  <si>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</si>
  <si>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</si>
  <si>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</si>
  <si>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</si>
  <si>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</si>
  <si>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</si>
  <si>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</si>
  <si>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</si>
  <si>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</si>
  <si>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</si>
  <si>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</si>
  <si>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</si>
  <si>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</si>
  <si>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</si>
  <si>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</si>
  <si>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</si>
  <si>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</si>
  <si>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</si>
  <si>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</si>
  <si>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</si>
  <si>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</si>
  <si>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</si>
  <si>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</si>
  <si>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</si>
  <si>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</si>
  <si>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</si>
  <si>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</si>
  <si>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</si>
  <si>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</si>
  <si>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</si>
  <si>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</si>
  <si>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</si>
  <si>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</si>
  <si>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</si>
  <si>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</si>
  <si>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</si>
  <si>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</si>
  <si>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</si>
  <si>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</si>
  <si>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</si>
  <si>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</si>
  <si>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</si>
  <si>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</si>
  <si>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</si>
  <si>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</si>
  <si>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</si>
  <si>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</si>
  <si>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</si>
  <si>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</si>
  <si>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</si>
  <si>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</si>
  <si>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</si>
  <si>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</si>
  <si>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</si>
  <si>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</si>
  <si>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</si>
  <si>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</si>
  <si>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</si>
  <si>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</si>
  <si>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</si>
  <si>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</si>
  <si>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</si>
  <si>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</si>
  <si>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</si>
  <si>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</si>
  <si>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</si>
  <si>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</si>
  <si>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</si>
  <si>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</si>
  <si>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</si>
  <si>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</si>
  <si>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</si>
  <si>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</si>
  <si>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</si>
  <si>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</si>
  <si>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</si>
  <si>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</si>
  <si>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</si>
  <si>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</si>
  <si>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</si>
  <si>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</si>
  <si>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</si>
  <si>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</si>
  <si>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</si>
  <si>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</si>
  <si>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</si>
  <si>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</si>
  <si>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</si>
  <si>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</si>
  <si>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</si>
  <si>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</si>
  <si>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</si>
  <si>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</si>
  <si>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</si>
  <si>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</si>
  <si>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</si>
  <si>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</si>
  <si>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</si>
  <si>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</si>
  <si>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</si>
  <si>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</si>
  <si>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</si>
  <si>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</si>
  <si>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</si>
  <si>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</si>
  <si>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</si>
  <si>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</si>
  <si>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</si>
  <si>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</si>
  <si>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</si>
  <si>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</si>
  <si>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</si>
  <si>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</si>
  <si>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</si>
  <si>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</si>
  <si>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</si>
  <si>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</si>
  <si>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</si>
  <si>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</si>
  <si>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</si>
  <si>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</si>
  <si>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</si>
  <si>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</si>
  <si>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</si>
  <si>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</si>
  <si>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</si>
  <si>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</si>
  <si>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</si>
  <si>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</si>
  <si>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</si>
  <si>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</si>
  <si>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</si>
  <si>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</si>
  <si>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</si>
  <si>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</si>
  <si>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</si>
  <si>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</si>
  <si>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</si>
  <si>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</si>
  <si>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</si>
  <si>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</si>
  <si>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</si>
  <si>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</si>
  <si>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</si>
  <si>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</si>
  <si>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</si>
  <si>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</si>
  <si>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</si>
  <si>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</si>
  <si>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</si>
  <si>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</si>
  <si>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</si>
  <si>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</si>
  <si>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</si>
  <si>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</si>
  <si>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</si>
  <si>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</si>
  <si>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</si>
  <si>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</si>
  <si>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</si>
  <si>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</si>
  <si>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</si>
  <si>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</si>
  <si>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</si>
  <si>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</si>
  <si>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</si>
  <si>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</si>
  <si>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</si>
  <si>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</si>
  <si>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</si>
  <si>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</si>
  <si>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</si>
  <si>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</si>
  <si>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</si>
  <si>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</si>
  <si>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</si>
  <si>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</si>
  <si>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</si>
  <si>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</si>
  <si>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</si>
  <si>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</si>
  <si>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</si>
  <si>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</si>
  <si>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</si>
  <si>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</si>
  <si>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</si>
  <si>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</si>
  <si>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</si>
  <si>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</si>
  <si>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</si>
  <si>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</si>
  <si>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</si>
  <si>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</si>
  <si>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</si>
  <si>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</si>
  <si>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</si>
  <si>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</si>
  <si>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</si>
  <si>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</si>
  <si>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</si>
  <si>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</si>
  <si>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</si>
  <si>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</si>
  <si>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</si>
  <si>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</si>
  <si>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</si>
  <si>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</si>
  <si>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</si>
  <si>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</si>
  <si>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</si>
  <si>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</si>
  <si>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</si>
  <si>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</si>
  <si>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</si>
  <si>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</si>
  <si>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</si>
  <si>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</si>
  <si>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</si>
  <si>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</si>
  <si>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</si>
  <si>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</si>
  <si>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</si>
  <si>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</si>
  <si>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</si>
  <si>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</si>
  <si>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</si>
  <si>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</si>
  <si>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</si>
  <si>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</si>
  <si>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</si>
  <si>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</si>
  <si>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</si>
  <si>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</si>
  <si>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</si>
  <si>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</si>
  <si>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</si>
  <si>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</si>
  <si>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</si>
  <si>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</si>
  <si>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</si>
  <si>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</si>
  <si>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</si>
  <si>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</si>
  <si>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</si>
  <si>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</si>
  <si>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</si>
  <si>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</si>
  <si>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</si>
  <si>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</si>
  <si>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</si>
  <si>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</si>
  <si>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</si>
  <si>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</si>
  <si>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</si>
  <si>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</si>
  <si>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</si>
  <si>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</si>
  <si>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</si>
  <si>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</si>
  <si>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</si>
  <si>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</si>
  <si>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</si>
  <si>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</si>
  <si>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</si>
  <si>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</si>
  <si>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</si>
  <si>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</si>
  <si>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</si>
  <si>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</si>
  <si>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</si>
  <si>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</si>
  <si>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</si>
  <si>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</si>
  <si>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</si>
  <si>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</si>
  <si>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</si>
  <si>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</si>
  <si>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</si>
  <si>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</si>
  <si>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</si>
  <si>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</si>
  <si>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</si>
  <si>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</si>
  <si>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</si>
  <si>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</si>
  <si>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</si>
  <si>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</si>
  <si>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</si>
  <si>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</si>
  <si>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</si>
  <si>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</si>
  <si>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</si>
  <si>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</si>
  <si>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</si>
  <si>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</si>
  <si>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</si>
  <si>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</si>
  <si>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</si>
  <si>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</si>
  <si>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</si>
  <si>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</si>
  <si>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</si>
  <si>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</si>
  <si>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</si>
  <si>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</si>
  <si>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</si>
  <si>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</si>
  <si>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</si>
  <si>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</si>
  <si>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</si>
  <si>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</si>
  <si>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</si>
  <si>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</si>
  <si>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</si>
  <si>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</si>
  <si>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</si>
  <si>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</si>
  <si>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</si>
  <si>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</si>
  <si>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</si>
  <si>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</si>
  <si>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</si>
  <si>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</si>
  <si>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</si>
  <si>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</si>
  <si>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</si>
  <si>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</si>
  <si>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</si>
  <si>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</si>
  <si>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</si>
  <si>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</si>
  <si>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</si>
  <si>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</si>
  <si>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</si>
  <si>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</si>
  <si>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</si>
  <si>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</si>
  <si>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</si>
  <si>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</si>
  <si>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</si>
  <si>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</si>
  <si>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</si>
  <si>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</si>
  <si>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</si>
  <si>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</si>
  <si>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</si>
  <si>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</si>
  <si>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</si>
  <si>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</si>
  <si>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</si>
  <si>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</si>
  <si>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</si>
  <si>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</si>
  <si>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</si>
  <si>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</si>
  <si>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</si>
  <si>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</si>
  <si>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</si>
  <si>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</si>
  <si>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</si>
  <si>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</si>
  <si>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</si>
  <si>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</si>
  <si>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</si>
  <si>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</si>
  <si>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</si>
  <si>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</si>
  <si>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</si>
  <si>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</si>
  <si>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</si>
  <si>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</si>
  <si>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</si>
  <si>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</si>
  <si>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</si>
  <si>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</si>
  <si>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</si>
  <si>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</si>
  <si>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</si>
  <si>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</si>
  <si>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</si>
  <si>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</si>
  <si>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</si>
  <si>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</si>
  <si>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</si>
  <si>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</si>
  <si>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</si>
  <si>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</si>
  <si>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</si>
  <si>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</si>
  <si>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</si>
  <si>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</si>
  <si>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</si>
  <si>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</si>
  <si>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</si>
  <si>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</si>
  <si>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</si>
  <si>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</si>
  <si>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</si>
  <si>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</si>
  <si>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</si>
  <si>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</si>
  <si>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</si>
  <si>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</si>
  <si>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</si>
  <si>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</si>
  <si>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</si>
  <si>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</si>
  <si>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</si>
  <si>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</si>
  <si>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</si>
  <si>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</si>
  <si>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</si>
  <si>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</si>
  <si>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</si>
  <si>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</si>
  <si>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</si>
  <si>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</si>
  <si>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</si>
  <si>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</si>
  <si>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</si>
  <si>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</si>
  <si>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</si>
  <si>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</si>
  <si>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</si>
  <si>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</si>
  <si>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</si>
  <si>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</si>
  <si>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</si>
  <si>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</si>
  <si>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</si>
  <si>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</si>
  <si>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</si>
  <si>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</si>
  <si>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</si>
  <si>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</si>
  <si>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</si>
  <si>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</si>
  <si>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</si>
  <si>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</si>
  <si>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</si>
  <si>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</si>
  <si>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</si>
  <si>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</si>
  <si>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</si>
  <si>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</si>
  <si>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</si>
  <si>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</si>
  <si>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</si>
  <si>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</si>
  <si>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</si>
  <si>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</si>
  <si>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</si>
  <si>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</si>
  <si>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</si>
  <si>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</si>
  <si>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</si>
  <si>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</si>
  <si>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</si>
  <si>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</si>
  <si>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</si>
  <si>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</si>
  <si>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</si>
  <si>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</si>
  <si>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</si>
  <si>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</si>
  <si>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</si>
  <si>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</si>
  <si>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</si>
  <si>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</si>
  <si>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</si>
  <si>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</si>
  <si>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</si>
  <si>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</si>
  <si>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</si>
  <si>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</si>
  <si>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</si>
  <si>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</si>
  <si>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</si>
  <si>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</si>
  <si>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</si>
  <si>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</si>
  <si>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</si>
  <si>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</si>
  <si>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</si>
  <si>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</si>
  <si>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</si>
  <si>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</si>
  <si>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</si>
  <si>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</si>
  <si>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</si>
  <si>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</si>
  <si>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</si>
  <si>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</si>
  <si>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</si>
  <si>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</si>
  <si>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</si>
  <si>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</si>
  <si>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</si>
  <si>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</si>
  <si>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</si>
  <si>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</si>
  <si>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</si>
  <si>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</si>
  <si>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</si>
  <si>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</si>
  <si>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</si>
  <si>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</si>
  <si>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</si>
  <si>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</si>
  <si>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</si>
  <si>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</si>
  <si>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</si>
  <si>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</si>
  <si>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</si>
  <si>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</si>
  <si>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</si>
  <si>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</si>
  <si>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</si>
  <si>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</si>
  <si>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</si>
  <si>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</si>
  <si>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</si>
  <si>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</si>
  <si>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</si>
  <si>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</si>
  <si>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</si>
  <si>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</si>
  <si>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</si>
  <si>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</si>
  <si>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</si>
  <si>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</si>
  <si>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</si>
  <si>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</si>
  <si>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</si>
  <si>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</si>
  <si>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</si>
  <si>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</si>
  <si>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</si>
  <si>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</si>
  <si>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</si>
  <si>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</si>
  <si>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</si>
  <si>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</si>
  <si>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</si>
  <si>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</si>
  <si>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</si>
  <si>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</si>
  <si>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</si>
  <si>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</si>
  <si>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</si>
  <si>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</si>
  <si>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</si>
  <si>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</si>
  <si>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</si>
  <si>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</si>
  <si>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</si>
  <si>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</si>
  <si>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</si>
  <si>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</si>
  <si>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</si>
  <si>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</si>
  <si>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</si>
  <si>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</si>
  <si>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</si>
  <si>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</si>
  <si>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</si>
  <si>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</si>
  <si>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</si>
  <si>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</si>
  <si>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</si>
  <si>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</si>
  <si>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</si>
  <si>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</si>
  <si>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</si>
  <si>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</si>
  <si>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</si>
  <si>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</si>
  <si>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</si>
  <si>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</si>
  <si>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</si>
  <si>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</si>
  <si>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</si>
  <si>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</si>
  <si>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</si>
  <si>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</si>
  <si>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</si>
  <si>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</si>
  <si>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</si>
  <si>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</si>
  <si>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</si>
  <si>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</si>
  <si>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</si>
  <si>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</si>
  <si>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</si>
  <si>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</si>
  <si>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</si>
  <si>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</si>
  <si>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</si>
  <si>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</si>
  <si>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</si>
  <si>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</si>
  <si>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</si>
  <si>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</si>
  <si>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</si>
  <si>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</si>
  <si>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</si>
  <si>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</si>
  <si>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</si>
  <si>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</si>
  <si>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</si>
  <si>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</si>
  <si>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</si>
  <si>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</si>
  <si>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</si>
  <si>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</si>
  <si>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</si>
  <si>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</si>
  <si>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</si>
  <si>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</si>
  <si>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</si>
  <si>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</si>
  <si>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</si>
  <si>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</si>
  <si>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</si>
  <si>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</si>
  <si>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</si>
  <si>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</si>
  <si>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</si>
  <si>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</si>
  <si>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</si>
  <si>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</si>
  <si>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</si>
  <si>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</si>
  <si>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</si>
  <si>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</si>
  <si>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</si>
  <si>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</si>
  <si>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</si>
  <si>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</si>
  <si>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</si>
  <si>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</si>
  <si>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</si>
  <si>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</si>
  <si>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</si>
  <si>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</si>
  <si>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</si>
  <si>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</si>
  <si>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</si>
  <si>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</si>
  <si>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</si>
  <si>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</si>
  <si>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</si>
  <si>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</si>
  <si>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</si>
  <si>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</si>
  <si>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</si>
  <si>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</si>
  <si>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</si>
  <si>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</si>
  <si>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</si>
  <si>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</si>
  <si>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</si>
  <si>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</si>
  <si>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</si>
  <si>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</si>
  <si>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</si>
  <si>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</si>
  <si>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</si>
  <si>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</si>
  <si>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</si>
  <si>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</si>
  <si>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</si>
  <si>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</si>
  <si>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</si>
  <si>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</si>
  <si>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</si>
  <si>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</si>
  <si>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</si>
  <si>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</si>
  <si>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</si>
  <si>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</si>
  <si>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</si>
  <si>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</si>
  <si>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</si>
  <si>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</si>
  <si>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</si>
  <si>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</si>
  <si>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</si>
  <si>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</si>
  <si>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</si>
  <si>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</si>
  <si>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</si>
  <si>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</si>
  <si>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</si>
  <si>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</si>
  <si>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</si>
  <si>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</si>
  <si>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</si>
  <si>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</si>
  <si>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</si>
  <si>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</si>
  <si>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</si>
  <si>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</si>
  <si>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</si>
  <si>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</si>
  <si>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</si>
  <si>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</si>
  <si>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</si>
  <si>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</si>
  <si>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</si>
  <si>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</si>
  <si>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</si>
  <si>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</si>
  <si>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</si>
  <si>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</si>
  <si>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</si>
  <si>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</si>
  <si>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</si>
  <si>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</si>
  <si>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</si>
  <si>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</si>
  <si>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</si>
  <si>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</si>
  <si>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</si>
  <si>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</si>
  <si>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</si>
  <si>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</si>
  <si>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</si>
  <si>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</si>
  <si>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</si>
  <si>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</si>
  <si>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</si>
  <si>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</si>
  <si>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</si>
  <si>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</si>
  <si>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</si>
  <si>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</si>
  <si>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</si>
  <si>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</si>
  <si>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</si>
  <si>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</si>
  <si>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</si>
  <si>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</si>
  <si>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</si>
  <si>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</si>
  <si>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</si>
  <si>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</si>
  <si>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</si>
  <si>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</si>
  <si>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</si>
  <si>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</si>
  <si>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</si>
  <si>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</si>
  <si>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</si>
  <si>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</si>
  <si>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</si>
  <si>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</si>
  <si>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</si>
  <si>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</si>
  <si>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</si>
  <si>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</si>
  <si>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</si>
  <si>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</si>
  <si>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</si>
  <si>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</si>
  <si>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</si>
  <si>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</si>
  <si>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</si>
  <si>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</si>
  <si>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</si>
  <si>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</si>
  <si>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</si>
  <si>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</si>
  <si>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</si>
  <si>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</si>
  <si>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</si>
  <si>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</si>
  <si>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</si>
  <si>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</si>
  <si>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</si>
  <si>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</si>
  <si>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</si>
  <si>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</si>
  <si>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</si>
  <si>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</si>
  <si>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</si>
  <si>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</si>
  <si>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</si>
  <si>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</si>
  <si>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</si>
  <si>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</si>
  <si>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</si>
  <si>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</si>
  <si>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</si>
  <si>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</si>
  <si>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</si>
  <si>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</si>
  <si>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</si>
  <si>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</si>
  <si>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</si>
  <si>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</si>
  <si>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</si>
  <si>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</si>
  <si>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</si>
  <si>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</si>
  <si>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</si>
  <si>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</si>
  <si>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</si>
  <si>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</si>
  <si>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</si>
  <si>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</si>
  <si>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</si>
  <si>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</si>
  <si>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</si>
  <si>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</si>
  <si>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</si>
  <si>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</si>
  <si>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</si>
  <si>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</si>
  <si>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</si>
  <si>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</si>
  <si>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</si>
  <si>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</si>
  <si>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</si>
  <si>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</si>
  <si>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</si>
  <si>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</si>
  <si>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</si>
  <si>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</si>
  <si>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</si>
  <si>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</si>
  <si>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</si>
  <si>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</si>
  <si>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</si>
  <si>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</si>
  <si>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</si>
  <si>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</si>
  <si>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</si>
  <si>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</si>
  <si>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</si>
  <si>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</si>
  <si>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</si>
  <si>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</si>
  <si>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</si>
  <si>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</si>
  <si>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</si>
  <si>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</si>
  <si>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</si>
  <si>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</si>
  <si>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</si>
  <si>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</si>
  <si>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</si>
  <si>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</si>
  <si>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</si>
  <si>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</si>
  <si>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</si>
  <si>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</si>
  <si>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</si>
  <si>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</si>
  <si>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</si>
  <si>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</si>
  <si>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</si>
  <si>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</si>
  <si>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</si>
  <si>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</si>
  <si>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</si>
  <si>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</si>
  <si>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</si>
  <si>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</si>
  <si>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</si>
  <si>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</si>
  <si>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</si>
  <si>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</si>
  <si>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</si>
  <si>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</si>
  <si>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</si>
  <si>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</si>
  <si>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</si>
  <si>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</si>
  <si>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</si>
  <si>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</si>
  <si>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</si>
  <si>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</si>
  <si>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</si>
  <si>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</si>
  <si>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</si>
  <si>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</si>
  <si>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</si>
  <si>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</si>
  <si>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</si>
  <si>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</si>
  <si>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</si>
  <si>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</si>
  <si>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</si>
  <si>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</si>
  <si>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</si>
  <si>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</si>
  <si>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</si>
  <si>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</si>
  <si>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</si>
  <si>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</si>
  <si>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</si>
  <si>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</si>
  <si>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</si>
  <si>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</si>
  <si>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</si>
  <si>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</si>
  <si>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</si>
  <si>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</si>
  <si>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</si>
  <si>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</si>
  <si>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</si>
  <si>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</si>
  <si>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</si>
  <si>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</si>
  <si>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</si>
  <si>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</si>
  <si>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</si>
  <si>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</si>
  <si>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</si>
  <si>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</si>
  <si>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</si>
  <si>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</si>
  <si>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</si>
  <si>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</si>
  <si>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</si>
  <si>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</si>
  <si>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</si>
  <si>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</si>
  <si>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</si>
  <si>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</si>
  <si>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</si>
  <si>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</si>
  <si>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</si>
  <si>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</si>
  <si>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</si>
  <si>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</si>
  <si>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</si>
  <si>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</si>
  <si>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</si>
  <si>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</si>
  <si>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</si>
  <si>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</si>
  <si>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</si>
  <si>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</si>
  <si>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</si>
  <si>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</si>
  <si>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</si>
  <si>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</si>
  <si>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</si>
  <si>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</si>
  <si>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</si>
  <si>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</si>
  <si>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</si>
  <si>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</si>
  <si>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</si>
  <si>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</si>
  <si>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</si>
  <si>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</si>
  <si>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</si>
  <si>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</si>
  <si>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</si>
  <si>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</si>
  <si>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</si>
  <si>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</si>
  <si>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</si>
  <si>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</si>
  <si>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</si>
  <si>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</si>
  <si>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</si>
  <si>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</si>
  <si>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</si>
  <si>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</si>
  <si>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</si>
  <si>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</si>
  <si>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</si>
  <si>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</si>
  <si>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</si>
  <si>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</si>
  <si>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</si>
  <si>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</si>
  <si>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</si>
  <si>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</si>
  <si>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</si>
  <si>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</si>
  <si>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</si>
  <si>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</si>
  <si>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</si>
  <si>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</si>
  <si>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</si>
  <si>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</si>
  <si>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</si>
  <si>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</si>
  <si>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</si>
  <si>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</si>
  <si>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</si>
  <si>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</si>
  <si>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</si>
  <si>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</si>
  <si>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</si>
  <si>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</si>
  <si>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</si>
  <si>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</si>
  <si>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</si>
  <si>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</si>
  <si>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</si>
  <si>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</si>
  <si>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</si>
  <si>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</si>
  <si>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</si>
  <si>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</si>
  <si>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</si>
  <si>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</si>
  <si>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</si>
  <si>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</si>
  <si>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</si>
  <si>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</si>
  <si>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</si>
  <si>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</si>
  <si>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</si>
  <si>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</si>
  <si>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</si>
  <si>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</si>
  <si>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</si>
  <si>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</si>
  <si>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</si>
  <si>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</si>
  <si>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</si>
  <si>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</si>
  <si>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</si>
  <si>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</si>
  <si>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</si>
  <si>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</si>
  <si>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</si>
  <si>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</si>
  <si>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</si>
  <si>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</si>
  <si>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</si>
  <si>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</si>
  <si>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</si>
  <si>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</si>
  <si>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</si>
  <si>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</si>
  <si>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</si>
  <si>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</si>
  <si>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</si>
  <si>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</si>
  <si>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</si>
  <si>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</si>
  <si>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</si>
  <si>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</si>
  <si>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</si>
  <si>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</si>
  <si>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</si>
  <si>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</si>
  <si>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</si>
  <si>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</si>
  <si>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</si>
  <si>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</si>
  <si>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</si>
  <si>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</si>
  <si>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</si>
  <si>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</si>
  <si>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</si>
  <si>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</si>
  <si>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</si>
  <si>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</si>
  <si>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</si>
  <si>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</si>
  <si>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</si>
  <si>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</si>
  <si>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</si>
  <si>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</si>
  <si>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</si>
  <si>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</si>
  <si>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</si>
  <si>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</si>
  <si>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</si>
  <si>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</si>
  <si>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</si>
  <si>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</si>
  <si>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</si>
  <si>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</si>
  <si>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</si>
  <si>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</si>
  <si>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</si>
  <si>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</si>
  <si>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</si>
  <si>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</si>
  <si>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</si>
  <si>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</si>
  <si>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</si>
  <si>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</si>
  <si>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</si>
  <si>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</si>
  <si>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</si>
  <si>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</si>
  <si>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</si>
  <si>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</si>
  <si>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</si>
  <si>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</si>
  <si>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</si>
  <si>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</si>
  <si>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</si>
  <si>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</si>
  <si>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</si>
  <si>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</si>
  <si>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</si>
  <si>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</si>
  <si>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</si>
  <si>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</si>
  <si>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</si>
  <si>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</si>
  <si>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</si>
  <si>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</si>
  <si>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</si>
  <si>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</si>
  <si>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</si>
  <si>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</si>
  <si>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</si>
  <si>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</si>
  <si>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</si>
  <si>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</si>
  <si>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</si>
  <si>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</si>
  <si>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</si>
  <si>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</si>
  <si>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</si>
  <si>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</si>
  <si>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</si>
  <si>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</si>
  <si>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</si>
  <si>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</si>
  <si>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</si>
  <si>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</si>
  <si>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</si>
  <si>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</si>
  <si>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</si>
  <si>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</si>
  <si>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</si>
  <si>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</si>
  <si>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</si>
  <si>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</si>
  <si>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</si>
  <si>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</si>
  <si>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</si>
  <si>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</si>
  <si>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</si>
  <si>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</si>
  <si>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</si>
  <si>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</si>
  <si>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</si>
  <si>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</si>
  <si>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</si>
  <si>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</si>
  <si>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</si>
  <si>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</si>
  <si>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</si>
  <si>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</si>
  <si>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</si>
  <si>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</si>
  <si>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</si>
  <si>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</si>
  <si>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</si>
  <si>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</si>
  <si>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</si>
  <si>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</si>
  <si>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</si>
  <si>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</si>
  <si>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</si>
  <si>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</si>
  <si>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</si>
  <si>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</si>
  <si>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</si>
  <si>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</si>
  <si>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</si>
  <si>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</si>
  <si>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</si>
  <si>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</si>
  <si>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</si>
  <si>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</si>
  <si>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</si>
  <si>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</si>
  <si>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</si>
  <si>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</si>
  <si>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</si>
  <si>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</si>
  <si>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</si>
  <si>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</si>
  <si>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</si>
  <si>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</si>
  <si>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</si>
  <si>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</si>
  <si>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</si>
  <si>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</si>
  <si>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</si>
  <si>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</si>
  <si>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</si>
  <si>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</si>
  <si>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</si>
  <si>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</si>
  <si>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</si>
  <si>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</si>
  <si>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</si>
  <si>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</si>
  <si>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</si>
  <si>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</si>
  <si>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</si>
  <si>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</si>
  <si>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</si>
  <si>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</si>
  <si>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</si>
  <si>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</si>
  <si>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</si>
  <si>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</si>
  <si>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</si>
  <si>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</si>
  <si>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</si>
  <si>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</si>
  <si>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</si>
  <si>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</si>
  <si>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</si>
  <si>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</si>
  <si>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</si>
  <si>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</si>
  <si>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</si>
  <si>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</si>
  <si>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</si>
  <si>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</si>
  <si>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</si>
  <si>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</si>
  <si>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</si>
  <si>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</si>
  <si>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</si>
  <si>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</si>
  <si>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</si>
  <si>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</si>
  <si>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</si>
  <si>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</si>
  <si>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</si>
  <si>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</si>
  <si>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</si>
  <si>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</si>
  <si>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</si>
  <si>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</si>
  <si>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</si>
  <si>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</si>
  <si>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</si>
  <si>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</si>
  <si>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</si>
  <si>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</si>
  <si>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</si>
  <si>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</si>
  <si>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</si>
  <si>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</si>
  <si>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</si>
  <si>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</si>
  <si>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</si>
  <si>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</si>
  <si>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</si>
  <si>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</si>
  <si>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</si>
  <si>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</si>
  <si>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</si>
  <si>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</si>
  <si>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</si>
  <si>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</si>
  <si>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</si>
  <si>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</si>
  <si>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</si>
  <si>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</si>
  <si>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</si>
  <si>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</si>
  <si>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</si>
  <si>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</si>
  <si>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</si>
  <si>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</si>
  <si>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</si>
  <si>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</si>
  <si>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</si>
  <si>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</si>
  <si>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</si>
  <si>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</si>
  <si>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</si>
  <si>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</si>
  <si>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</si>
  <si>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</si>
  <si>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</si>
  <si>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</si>
  <si>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</si>
  <si>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</si>
  <si>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</si>
  <si>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</si>
  <si>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</si>
  <si>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</si>
  <si>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</si>
  <si>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</si>
  <si>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</si>
  <si>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</si>
  <si>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</si>
  <si>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</si>
  <si>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</si>
  <si>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</si>
  <si>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</si>
  <si>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</si>
  <si>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</si>
  <si>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</si>
  <si>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</si>
  <si>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</si>
  <si>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</si>
  <si>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</si>
  <si>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</si>
  <si>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</si>
  <si>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</si>
  <si>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</si>
  <si>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</si>
  <si>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</si>
  <si>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</si>
  <si>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</si>
  <si>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</si>
  <si>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</si>
  <si>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</si>
  <si>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</si>
  <si>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</si>
  <si>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</si>
  <si>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</si>
  <si>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</si>
  <si>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</si>
  <si>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</si>
  <si>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</si>
  <si>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</si>
  <si>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</si>
  <si>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</si>
  <si>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</si>
  <si>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</si>
  <si>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</si>
  <si>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</si>
  <si>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</si>
  <si>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</si>
  <si>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</si>
  <si>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</si>
  <si>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</si>
  <si>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</si>
  <si>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</si>
  <si>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</si>
  <si>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</si>
  <si>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</si>
  <si>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</si>
  <si>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</si>
  <si>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</si>
  <si>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</si>
  <si>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</si>
  <si>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</si>
  <si>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</si>
  <si>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</si>
  <si>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</si>
  <si>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</si>
  <si>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</si>
  <si>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</si>
  <si>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</si>
  <si>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</si>
  <si>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</si>
  <si>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</si>
  <si>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</si>
  <si>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</si>
  <si>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</si>
  <si>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</si>
  <si>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</si>
  <si>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</si>
  <si>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</si>
  <si>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</si>
  <si>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</si>
  <si>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</si>
  <si>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</si>
  <si>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</si>
  <si>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</si>
  <si>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</si>
  <si>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</si>
  <si>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</si>
  <si>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</si>
  <si>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</si>
  <si>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</si>
  <si>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</si>
  <si>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</si>
  <si>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</si>
  <si>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</si>
  <si>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</si>
  <si>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</si>
  <si>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</si>
  <si>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</si>
  <si>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</si>
  <si>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</si>
  <si>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</si>
  <si>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</si>
  <si>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</si>
  <si>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</si>
  <si>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</si>
  <si>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</si>
  <si>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</si>
  <si>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</si>
  <si>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</si>
  <si>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</si>
  <si>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</si>
  <si>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</si>
  <si>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</si>
  <si>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</si>
  <si>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</si>
  <si>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</si>
  <si>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</si>
  <si>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</si>
  <si>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</si>
  <si>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</si>
  <si>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</si>
  <si>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</si>
  <si>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</si>
  <si>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</si>
  <si>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</si>
  <si>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</si>
  <si>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</si>
  <si>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</si>
  <si>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</si>
  <si>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</si>
  <si>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</si>
  <si>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</si>
  <si>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</si>
  <si>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</si>
  <si>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</si>
  <si>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</si>
  <si>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</si>
  <si>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</si>
  <si>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</si>
  <si>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</si>
  <si>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</si>
  <si>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</si>
  <si>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</si>
  <si>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</si>
  <si>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</si>
  <si>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</si>
  <si>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</si>
  <si>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</si>
  <si>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</si>
  <si>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</si>
  <si>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</si>
  <si>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</si>
  <si>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</si>
  <si>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</si>
  <si>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</si>
  <si>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</si>
  <si>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</si>
  <si>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</si>
  <si>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</si>
  <si>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</si>
  <si>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</si>
  <si>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</si>
  <si>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</si>
  <si>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</si>
  <si>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</si>
  <si>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</si>
  <si>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</si>
  <si>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</si>
  <si>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</si>
  <si>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</si>
  <si>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</si>
  <si>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</si>
  <si>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</si>
  <si>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</si>
  <si>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</si>
  <si>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</si>
  <si>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</si>
  <si>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</si>
  <si>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</si>
  <si>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</si>
  <si>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</si>
  <si>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</si>
  <si>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</si>
  <si>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</si>
  <si>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</si>
  <si>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</si>
  <si>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</si>
  <si>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</si>
  <si>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</si>
  <si>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</si>
  <si>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</si>
  <si>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</si>
  <si>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</si>
  <si>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</si>
  <si>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</si>
  <si>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</si>
  <si>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</si>
  <si>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</si>
  <si>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</si>
  <si>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</si>
  <si>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</si>
  <si>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</si>
  <si>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</si>
  <si>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</si>
  <si>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</si>
  <si>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</si>
  <si>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</si>
  <si>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</si>
  <si>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</si>
  <si>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</si>
  <si>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</si>
  <si>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</si>
  <si>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</si>
  <si>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</si>
  <si>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</si>
  <si>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</si>
  <si>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</si>
  <si>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</si>
  <si>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</si>
  <si>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</si>
  <si>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</si>
  <si>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</si>
  <si>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</si>
  <si>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</si>
  <si>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</si>
  <si>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</si>
  <si>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</si>
  <si>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</si>
  <si>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</si>
  <si>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</si>
  <si>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</si>
  <si>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</si>
  <si>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</si>
  <si>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</si>
  <si>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</si>
  <si>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</si>
  <si>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</si>
  <si>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</si>
  <si>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</si>
  <si>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</si>
  <si>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</si>
  <si>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</si>
  <si>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</si>
  <si>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</si>
  <si>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</si>
  <si>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</si>
  <si>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</si>
  <si>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</si>
  <si>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</si>
  <si>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</si>
  <si>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</si>
  <si>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</si>
  <si>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</si>
  <si>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</si>
  <si>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</si>
  <si>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</si>
  <si>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</si>
  <si>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</si>
  <si>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</si>
  <si>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</si>
  <si>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</si>
  <si>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</si>
  <si>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</si>
  <si>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</si>
  <si>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</si>
  <si>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</si>
  <si>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</si>
  <si>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</si>
  <si>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</si>
  <si>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</si>
  <si>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</si>
  <si>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</si>
  <si>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</si>
  <si>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</si>
  <si>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</si>
  <si>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</si>
  <si>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</si>
  <si>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</si>
  <si>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</si>
  <si>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</si>
  <si>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</si>
  <si>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</si>
  <si>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</si>
  <si>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</si>
  <si>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</si>
  <si>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</si>
  <si>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</si>
  <si>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</si>
  <si>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</si>
  <si>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</si>
  <si>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</si>
  <si>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</si>
  <si>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</si>
  <si>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</si>
  <si>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</si>
  <si>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</si>
  <si>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</si>
  <si>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</si>
  <si>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</si>
  <si>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</si>
  <si>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</si>
  <si>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</si>
  <si>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</si>
  <si>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</si>
  <si>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</si>
  <si>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</si>
  <si>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</si>
  <si>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</si>
  <si>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</si>
  <si>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</si>
  <si>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</si>
  <si>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</si>
  <si>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</si>
  <si>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</si>
  <si>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</si>
  <si>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</si>
  <si>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</si>
  <si>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</si>
  <si>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</si>
  <si>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</si>
  <si>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</si>
  <si>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</si>
  <si>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</si>
  <si>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</si>
  <si>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</si>
  <si>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</si>
  <si>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</si>
  <si>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</si>
  <si>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</si>
  <si>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</si>
  <si>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</si>
  <si>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</si>
  <si>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</si>
  <si>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</si>
  <si>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</si>
  <si>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</si>
  <si>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</si>
  <si>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</si>
  <si>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</si>
  <si>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</si>
  <si>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</si>
  <si>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</si>
  <si>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</si>
  <si>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</si>
  <si>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</si>
  <si>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</si>
  <si>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</si>
  <si>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</si>
  <si>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</si>
  <si>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</si>
  <si>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</si>
  <si>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</si>
  <si>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</si>
  <si>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</si>
  <si>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</si>
  <si>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</si>
  <si>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</si>
  <si>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</si>
  <si>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</si>
  <si>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</si>
  <si>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</si>
  <si>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</si>
  <si>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</si>
  <si>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</si>
  <si>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</si>
  <si>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</si>
  <si>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</si>
  <si>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</si>
  <si>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</si>
  <si>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</si>
  <si>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</si>
  <si>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</si>
  <si>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</si>
  <si>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</si>
  <si>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</si>
  <si>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</si>
  <si>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</si>
  <si>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</si>
  <si>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</si>
  <si>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</si>
  <si>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</si>
  <si>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</si>
  <si>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</si>
  <si>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</si>
  <si>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</si>
  <si>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</si>
  <si>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</si>
  <si>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</si>
  <si>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</si>
  <si>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</si>
  <si>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</si>
  <si>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</si>
  <si>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</si>
  <si>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</si>
  <si>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</si>
  <si>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</si>
  <si>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</si>
  <si>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</si>
  <si>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</si>
  <si>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</si>
  <si>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</si>
  <si>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</si>
  <si>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</si>
  <si>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</si>
  <si>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</si>
  <si>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</si>
  <si>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</si>
  <si>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</si>
  <si>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</si>
  <si>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</si>
  <si>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</si>
  <si>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</si>
  <si>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</si>
  <si>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</si>
  <si>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</si>
  <si>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</si>
  <si>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</si>
  <si>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</si>
  <si>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</si>
  <si>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</si>
  <si>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</si>
  <si>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</si>
  <si>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</si>
  <si>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</si>
  <si>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</si>
  <si>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</si>
  <si>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</si>
  <si>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</si>
  <si>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</si>
  <si>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</si>
  <si>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</si>
  <si>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</si>
  <si>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</si>
  <si>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</si>
  <si>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</si>
  <si>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</si>
  <si>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</si>
  <si>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</si>
  <si>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</si>
  <si>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</si>
  <si>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</si>
  <si>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</si>
  <si>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</si>
  <si>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</si>
  <si>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</si>
  <si>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</si>
  <si>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</si>
  <si>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</si>
  <si>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</si>
  <si>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</si>
  <si>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</si>
  <si>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</si>
  <si>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</si>
  <si>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</si>
  <si>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</si>
  <si>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</si>
  <si>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</si>
  <si>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</si>
  <si>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</si>
  <si>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</si>
  <si>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</si>
  <si>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</si>
  <si>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</si>
  <si>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</si>
  <si>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</si>
  <si>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</si>
  <si>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</si>
  <si>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</si>
  <si>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</si>
  <si>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</si>
  <si>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</si>
  <si>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</si>
  <si>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</si>
  <si>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</si>
  <si>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</si>
  <si>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</si>
  <si>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</si>
  <si>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</si>
  <si>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</si>
  <si>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</si>
  <si>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</si>
  <si>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</si>
  <si>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</si>
  <si>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</si>
  <si>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</si>
  <si>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</si>
  <si>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</si>
  <si>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</si>
  <si>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</si>
  <si>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</si>
  <si>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</si>
  <si>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</si>
  <si>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</si>
  <si>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</si>
  <si>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</si>
  <si>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</si>
  <si>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</si>
  <si>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</si>
  <si>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</si>
  <si>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</si>
  <si>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</si>
  <si>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</si>
  <si>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</si>
  <si>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</si>
  <si>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</si>
  <si>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</si>
  <si>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</si>
  <si>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</si>
  <si>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</si>
  <si>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</si>
  <si>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</si>
  <si>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</si>
  <si>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</si>
  <si>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</si>
  <si>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</si>
  <si>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</si>
  <si>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</si>
  <si>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</si>
  <si>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</si>
  <si>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</si>
  <si>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</si>
  <si>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</si>
  <si>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</si>
  <si>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</si>
  <si>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</si>
  <si>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</si>
  <si>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</si>
  <si>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</si>
  <si>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</si>
  <si>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</si>
  <si>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</si>
  <si>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</si>
  <si>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</si>
  <si>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</si>
  <si>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</si>
  <si>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</si>
  <si>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</si>
  <si>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</si>
  <si>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</si>
  <si>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</si>
  <si>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</si>
  <si>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</si>
  <si>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</si>
  <si>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</si>
  <si>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</si>
  <si>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</si>
  <si>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</si>
  <si>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</si>
  <si>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</si>
  <si>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</si>
  <si>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</si>
  <si>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</si>
  <si>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</si>
  <si>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</si>
  <si>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</si>
  <si>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</si>
  <si>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</si>
  <si>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</si>
  <si>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</si>
  <si>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</si>
  <si>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</si>
  <si>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</si>
  <si>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</si>
  <si>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</si>
  <si>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</si>
  <si>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</si>
  <si>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</si>
  <si>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</si>
  <si>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</si>
  <si>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</si>
  <si>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</si>
  <si>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</si>
  <si>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</si>
  <si>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</si>
  <si>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</si>
  <si>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</si>
  <si>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</si>
  <si>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</si>
  <si>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</si>
  <si>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</si>
  <si>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</si>
  <si>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</si>
  <si>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</si>
  <si>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</si>
  <si>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</si>
  <si>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</si>
  <si>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</si>
  <si>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</si>
  <si>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</si>
  <si>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</si>
  <si>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</si>
  <si>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</si>
  <si>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</si>
  <si>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</si>
  <si>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</si>
  <si>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</si>
  <si>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</si>
  <si>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</si>
  <si>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</si>
  <si>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</si>
  <si>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</si>
  <si>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</si>
  <si>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</si>
  <si>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</si>
  <si>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</si>
  <si>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</si>
  <si>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</si>
  <si>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</si>
  <si>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</si>
  <si>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</si>
  <si>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</si>
  <si>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</si>
  <si>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</si>
  <si>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</si>
  <si>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</si>
  <si>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</si>
  <si>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</si>
  <si>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</si>
  <si>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</si>
  <si>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</si>
  <si>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</si>
  <si>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</si>
  <si>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</si>
  <si>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</si>
  <si>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</si>
  <si>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</si>
  <si>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</si>
  <si>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</si>
  <si>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</si>
  <si>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</si>
  <si>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</si>
  <si>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</si>
  <si>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</si>
  <si>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</si>
  <si>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</si>
  <si>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</si>
  <si>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</si>
  <si>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</si>
  <si>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</si>
  <si>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</si>
  <si>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</si>
  <si>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</si>
  <si>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</si>
  <si>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</si>
  <si>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</si>
  <si>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</si>
  <si>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</si>
  <si>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</si>
  <si>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</si>
  <si>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</si>
  <si>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</si>
  <si>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</si>
  <si>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</si>
  <si>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</si>
  <si>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</si>
  <si>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</si>
  <si>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</si>
  <si>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</si>
  <si>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</si>
  <si>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</si>
  <si>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</si>
  <si>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</si>
  <si>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</si>
  <si>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</si>
  <si>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</si>
  <si>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</si>
  <si>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</si>
  <si>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</si>
  <si>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</si>
  <si>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</si>
  <si>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</si>
  <si>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</si>
  <si>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</si>
  <si>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</si>
  <si>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</si>
  <si>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</si>
  <si>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</si>
  <si>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</si>
  <si>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</si>
  <si>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</si>
  <si>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</si>
  <si>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</si>
  <si>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</si>
  <si>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</si>
  <si>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</si>
  <si>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</si>
  <si>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</si>
  <si>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</si>
  <si>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</si>
  <si>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</si>
  <si>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</si>
  <si>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</si>
  <si>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</si>
  <si>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</si>
  <si>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</si>
  <si>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</si>
  <si>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</si>
  <si>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</si>
  <si>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</si>
  <si>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</si>
  <si>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</si>
  <si>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</si>
  <si>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</si>
  <si>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</si>
  <si>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</si>
  <si>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</si>
  <si>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</si>
  <si>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</si>
  <si>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</si>
  <si>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</si>
  <si>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</si>
  <si>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</si>
  <si>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</si>
  <si>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</si>
  <si>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</si>
  <si>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</si>
  <si>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</si>
  <si>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</si>
  <si>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</si>
  <si>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</si>
  <si>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</si>
  <si>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</si>
  <si>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</si>
  <si>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</si>
  <si>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</si>
  <si>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</si>
  <si>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</si>
  <si>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</si>
  <si>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</si>
  <si>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</si>
  <si>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</si>
  <si>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</si>
  <si>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</si>
  <si>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</si>
  <si>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</si>
  <si>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</si>
  <si>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</si>
  <si>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</si>
  <si>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</si>
  <si>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</si>
  <si>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</si>
  <si>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</si>
  <si>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</si>
  <si>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</si>
  <si>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</si>
  <si>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</si>
  <si>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</si>
  <si>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</si>
  <si>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</si>
  <si>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</si>
  <si>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</si>
  <si>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</si>
  <si>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</si>
  <si>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</si>
  <si>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</si>
  <si>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</si>
  <si>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</si>
  <si>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</si>
  <si>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</si>
  <si>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</si>
  <si>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</si>
  <si>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</si>
  <si>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</si>
  <si>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</si>
  <si>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</si>
  <si>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</si>
  <si>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</si>
  <si>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</si>
  <si>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</si>
  <si>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</si>
  <si>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</si>
  <si>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</si>
  <si>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</si>
  <si>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</si>
  <si>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</si>
  <si>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</si>
  <si>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</si>
  <si>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</si>
  <si>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</si>
  <si>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</si>
  <si>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</si>
  <si>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</si>
  <si>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</si>
  <si>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</si>
  <si>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</si>
  <si>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</si>
  <si>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</si>
  <si>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</si>
  <si>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</si>
  <si>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</si>
  <si>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</si>
  <si>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</si>
  <si>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</si>
  <si>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</si>
  <si>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</si>
  <si>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</si>
  <si>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</si>
  <si>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</si>
  <si>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</si>
  <si>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</si>
  <si>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</si>
  <si>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</si>
  <si>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</si>
  <si>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</si>
  <si>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</si>
  <si>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</si>
  <si>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</si>
  <si>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</si>
  <si>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</si>
  <si>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</si>
  <si>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</si>
  <si>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</si>
  <si>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</si>
  <si>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</si>
  <si>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</si>
  <si>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</si>
  <si>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</si>
  <si>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</si>
  <si>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</si>
  <si>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</si>
  <si>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</si>
  <si>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</si>
  <si>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</si>
  <si>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</si>
  <si>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</si>
  <si>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</si>
  <si>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</si>
  <si>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</si>
  <si>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</si>
  <si>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</si>
  <si>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</si>
  <si>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</si>
  <si>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</si>
  <si>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</si>
  <si>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</si>
  <si>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</si>
  <si>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</si>
  <si>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</si>
  <si>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</si>
  <si>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</si>
  <si>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</si>
  <si>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</si>
  <si>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</si>
  <si>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</si>
  <si>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</si>
  <si>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</si>
  <si>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</si>
  <si>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</si>
  <si>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</si>
  <si>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</si>
  <si>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</si>
  <si>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</si>
  <si>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</si>
  <si>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</si>
  <si>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</si>
  <si>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</si>
  <si>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</si>
  <si>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</si>
  <si>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</si>
  <si>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</si>
  <si>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</si>
  <si>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</si>
  <si>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</si>
  <si>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</si>
  <si>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</si>
  <si>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</si>
  <si>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</si>
  <si>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</si>
  <si>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</si>
  <si>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</si>
  <si>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</si>
  <si>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</si>
  <si>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</si>
  <si>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</si>
  <si>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</si>
  <si>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</si>
  <si>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</si>
  <si>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</si>
  <si>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</si>
  <si>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</si>
  <si>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</si>
  <si>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</si>
  <si>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</si>
  <si>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</si>
  <si>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</si>
  <si>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</si>
  <si>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</si>
  <si>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</si>
  <si>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</si>
  <si>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</si>
  <si>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</si>
  <si>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</si>
  <si>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</si>
  <si>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</si>
  <si>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</si>
  <si>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</si>
  <si>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</si>
  <si>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</si>
  <si>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</si>
  <si>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</si>
  <si>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</si>
  <si>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</si>
  <si>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</si>
  <si>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</si>
  <si>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</si>
  <si>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</si>
  <si>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</si>
  <si>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</si>
  <si>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</si>
  <si>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</si>
  <si>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</si>
  <si>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</si>
  <si>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</si>
  <si>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</si>
  <si>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</si>
  <si>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</si>
  <si>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</si>
  <si>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</si>
  <si>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</si>
  <si>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</si>
  <si>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</si>
  <si>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</si>
  <si>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</si>
  <si>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</si>
  <si>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</si>
  <si>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</si>
  <si>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</si>
  <si>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</si>
  <si>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</si>
  <si>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</si>
  <si>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</si>
  <si>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</si>
  <si>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</si>
  <si>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</si>
  <si>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</si>
  <si>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</si>
  <si>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</si>
  <si>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</si>
  <si>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</si>
  <si>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</si>
  <si>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</si>
  <si>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</si>
  <si>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</si>
  <si>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</si>
  <si>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</si>
  <si>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</si>
  <si>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</si>
  <si>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</si>
  <si>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</si>
  <si>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</si>
  <si>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</si>
  <si>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</si>
  <si>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</si>
  <si>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</si>
  <si>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</si>
  <si>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</si>
  <si>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</si>
  <si>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</si>
  <si>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</si>
  <si>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</si>
  <si>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</si>
  <si>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</si>
  <si>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</si>
  <si>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</si>
  <si>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</si>
  <si>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</si>
  <si>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</si>
  <si>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</si>
  <si>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</si>
  <si>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</si>
  <si>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</si>
  <si>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</si>
  <si>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</si>
  <si>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</si>
  <si>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</si>
  <si>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</si>
  <si>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</si>
  <si>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</si>
  <si>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</si>
  <si>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</si>
  <si>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</si>
  <si>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</si>
  <si>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</si>
  <si>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</si>
  <si>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</si>
  <si>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</si>
  <si>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</si>
  <si>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</si>
  <si>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</si>
  <si>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</si>
  <si>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</si>
  <si>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</si>
  <si>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</si>
  <si>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</si>
  <si>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</si>
  <si>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</si>
  <si>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</si>
  <si>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</si>
  <si>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</si>
  <si>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</si>
  <si>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</si>
  <si>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</si>
  <si>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</si>
  <si>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</si>
  <si>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</si>
  <si>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</si>
  <si>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</si>
  <si>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</si>
  <si>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</si>
  <si>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</si>
  <si>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</si>
  <si>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</si>
  <si>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</si>
  <si>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</si>
  <si>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</si>
  <si>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</si>
  <si>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</si>
  <si>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</si>
  <si>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</si>
  <si>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</si>
  <si>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</si>
  <si>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</si>
  <si>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</si>
  <si>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</si>
  <si>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</si>
  <si>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</si>
  <si>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</si>
  <si>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</si>
  <si>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</si>
  <si>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</si>
  <si>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</si>
  <si>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</si>
  <si>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</si>
  <si>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</si>
  <si>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</si>
  <si>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</si>
  <si>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</si>
  <si>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</si>
  <si>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</si>
  <si>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</si>
  <si>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</si>
  <si>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</si>
  <si>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</si>
  <si>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</si>
  <si>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</si>
  <si>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</si>
  <si>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</si>
  <si>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</si>
  <si>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HUBProdemge</t>
  </si>
  <si>
    <t>SES-MANA-9809</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</si>
  <si>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</si>
  <si>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</si>
  <si>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</si>
  <si>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</si>
  <si>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</si>
  <si>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</si>
  <si>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</si>
  <si>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</si>
  <si>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</si>
  <si>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</si>
  <si>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</si>
  <si>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</si>
  <si>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</si>
  <si>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</si>
  <si>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</si>
  <si>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</si>
  <si>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</si>
  <si>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</si>
  <si>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</si>
  <si>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</si>
  <si>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</si>
  <si>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</si>
  <si>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</si>
  <si>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</si>
  <si>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</si>
  <si>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 xml:space="preserve">Sidnei esteve no local e constatou modem travado. </t>
  </si>
  <si>
    <t>Sidnei esteve no local e constatou o modem desligado (trata-se de uma farmácia de minas e o endereço certo é av. Getúlio vargas 145, bairro parque diadorin, telefone da unidade 38-37547230.)</t>
  </si>
  <si>
    <t xml:space="preserve"> Sidinei este no local e o posto em reforma, previsão para fevereiro de 2015.</t>
  </si>
  <si>
    <t xml:space="preserve"> O técnico Leonardo foi na localidade e realizou a troca da ODU da unidade.</t>
  </si>
  <si>
    <t>Esse terminal está perdendo muito pacote, calibrei o terminal porém não normalizou, aparentemente está com níveis baixo sendo que não está chovendo na localidade.</t>
  </si>
  <si>
    <t>Reset realizado, Vsat Calibrada e comissionada porém os níveis de sinal permanecem baixos (Rx: 7.3 | Tx.: 3.0).</t>
  </si>
  <si>
    <t>O técnico Walter foi na localidade e realizou o reapontamento da antena.</t>
  </si>
  <si>
    <t>O modem está todo apagado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</si>
</sst>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32"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2" fillId="0" borderId="5" xfId="0" applyFont="1" applyBorder="1"/>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86"/>
  <sheetViews>
    <sheetView zoomScale="80" zoomScaleNormal="80" workbookViewId="0">
      <pane xSplit="3" ySplit="4" topLeftCell="D209" activePane="bottomRight" state="frozen"/>
      <selection pane="topRight" activeCell="D1" sqref="D1"/>
      <selection pane="bottomLeft" activeCell="A5" sqref="A5"/>
      <selection pane="bottomRight" activeCell="A2" sqref="A2:AE2"/>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78" t="s">
        <v>3</v>
      </c>
      <c r="B1" s="479"/>
      <c r="C1" s="479"/>
      <c r="D1" s="479"/>
      <c r="E1" s="479"/>
      <c r="F1" s="479"/>
      <c r="G1" s="479"/>
      <c r="H1" s="479"/>
      <c r="I1" s="479"/>
      <c r="J1" s="479"/>
      <c r="K1" s="479"/>
      <c r="L1" s="479"/>
      <c r="M1" s="479"/>
      <c r="N1" s="479"/>
      <c r="O1" s="479"/>
      <c r="P1" s="479"/>
      <c r="Q1" s="479"/>
      <c r="R1" s="479"/>
      <c r="S1" s="479"/>
      <c r="T1" s="479"/>
      <c r="U1" s="479"/>
      <c r="V1" s="479"/>
      <c r="W1" s="479"/>
      <c r="X1" s="479"/>
      <c r="Y1" s="479"/>
      <c r="Z1" s="479"/>
      <c r="AA1" s="479"/>
      <c r="AB1" s="479"/>
      <c r="AC1" s="479"/>
      <c r="AD1" s="479"/>
      <c r="AE1" s="479"/>
      <c r="AF1" s="479"/>
      <c r="AG1" s="479"/>
      <c r="AH1" s="479"/>
      <c r="AI1" s="479"/>
      <c r="AJ1" s="480"/>
    </row>
    <row r="2" spans="1:37" ht="9.75" customHeight="1" thickBot="1">
      <c r="A2" s="481"/>
      <c r="B2" s="482"/>
      <c r="C2" s="482"/>
      <c r="D2" s="482"/>
      <c r="E2" s="482"/>
      <c r="F2" s="482"/>
      <c r="G2" s="482"/>
      <c r="H2" s="482"/>
      <c r="I2" s="482"/>
      <c r="J2" s="482"/>
      <c r="K2" s="482"/>
      <c r="L2" s="482"/>
      <c r="M2" s="482"/>
      <c r="N2" s="482"/>
      <c r="O2" s="482"/>
      <c r="P2" s="482"/>
      <c r="Q2" s="482"/>
      <c r="R2" s="482"/>
      <c r="S2" s="483"/>
      <c r="T2" s="482"/>
      <c r="U2" s="482"/>
      <c r="V2" s="482"/>
      <c r="W2" s="482"/>
      <c r="X2" s="482"/>
      <c r="Y2" s="482"/>
      <c r="Z2" s="482"/>
      <c r="AA2" s="482"/>
      <c r="AB2" s="484"/>
      <c r="AC2" s="482"/>
      <c r="AD2" s="482"/>
      <c r="AE2" s="483"/>
      <c r="AF2" s="102"/>
      <c r="AG2" s="156"/>
      <c r="AH2" s="346"/>
      <c r="AI2" s="254"/>
    </row>
    <row r="3" spans="1:37" s="1" customFormat="1" ht="38.25" customHeight="1" thickBot="1">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23261</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41315</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41316</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SES-FRAL-4202</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f>VLOOKUP(D957,Monitoramento!A$2:E1327,5,0)</f>
        <v>41516</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f>VLOOKUP(D1776,Monitoramento!A$2:E2146,5,0)</f>
        <v>41530</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f>VLOOKUP(D1785,Monitoramento!A$2:E2155,5,0)</f>
        <v>41803</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23564</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23564</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23564</v>
      </c>
      <c r="AB2125" s="16">
        <v>41884</v>
      </c>
      <c r="AC2125" s="421">
        <v>41905</v>
      </c>
      <c r="AD2125" s="258" t="s">
        <v>453</v>
      </c>
      <c r="AE2125" s="60" t="s">
        <v>23567</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23564</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23564</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23650</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23564</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23652</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23563</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23720</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23559</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c r="A2182" s="28">
        <v>9922</v>
      </c>
      <c r="B2182" s="20">
        <v>9922</v>
      </c>
      <c r="C2182" s="20">
        <v>9922</v>
      </c>
      <c r="D2182" s="20" t="s">
        <v>23754</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c r="A2183" s="28">
        <v>9925</v>
      </c>
      <c r="B2183" s="20">
        <v>9925</v>
      </c>
      <c r="C2183" s="20">
        <v>9925</v>
      </c>
      <c r="D2183" s="20" t="s">
        <v>23755</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c r="D2186" s="20" t="e">
        <f>VLOOKUP(B2186,SAOM!B$2:H3844,7,0)</f>
        <v>#N/A</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1041"/>
  <sheetViews>
    <sheetView tabSelected="1" zoomScale="90" zoomScaleNormal="90" workbookViewId="0">
      <pane xSplit="1" ySplit="2" topLeftCell="B3" activePane="bottomRight" state="frozen"/>
      <selection activeCell="B3" sqref="B3"/>
      <selection pane="topRight" activeCell="B3" sqref="B3"/>
      <selection pane="bottomLeft" activeCell="B3" sqref="B3"/>
      <selection pane="bottomRight" activeCell="B1043" sqref="B1043"/>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c r="A2" s="184"/>
      <c r="B2" s="184"/>
      <c r="C2" s="68"/>
      <c r="D2" s="69"/>
      <c r="E2" s="73"/>
      <c r="F2" s="73"/>
      <c r="G2" s="73"/>
      <c r="H2" s="70"/>
      <c r="I2" s="74"/>
      <c r="J2" s="359"/>
      <c r="K2" s="74"/>
      <c r="L2" s="93"/>
      <c r="M2" s="448"/>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23538</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23538</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23532</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23538</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23538</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23539</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23538</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23532</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23538</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23528</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23538</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23532</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c r="A61" s="20">
        <v>4228</v>
      </c>
      <c r="B61" s="22" t="str">
        <f>VLOOKUP(A61,VODANET!C$5:D2138,2,0)</f>
        <v>SES-OLRA-4228</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23538</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23538</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23537</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23538</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23537</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23538</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23524</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c r="A108" s="20">
        <v>4222</v>
      </c>
      <c r="B108" s="22" t="str">
        <f>VLOOKUP(A108,VODANET!C$5:D2185,2,0)</f>
        <v>SES-OLRA-4222</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23538</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23532</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23537</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13522</v>
      </c>
      <c r="M138" s="453" t="s">
        <v>23834</v>
      </c>
      <c r="N138" s="15" t="s">
        <v>23533</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23532</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23523</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23525</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23538</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23526</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23538</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23527</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23528</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23538</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23526</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23538</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23529</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23538</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23532</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23528</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23538</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23530</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23538</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23538</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23523</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23526</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23523</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23531</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c r="A212" s="20">
        <v>4217</v>
      </c>
      <c r="B212" s="22" t="str">
        <f>VLOOKUP(A212,VODANET!C$5:D2289,2,0)</f>
        <v>SES-MOAS-4217</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23538</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23538</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23532</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23533</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23533</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23538</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23532</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23532</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23535</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23529</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23532</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23538</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23538</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23533</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23533</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23531</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23538</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23533</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23538</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23538</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23538</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23538</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23532</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23532</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23527</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c r="A299" s="20">
        <v>4200</v>
      </c>
      <c r="B299" s="22" t="str">
        <f>VLOOKUP(A299,VODANET!C$5:D2376,2,0)</f>
        <v>SES-FRAL-4200</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VLOOKUP(A299,VODANET!C301:AH2416,32,0)</f>
        <v>41516</v>
      </c>
      <c r="I299" s="13">
        <v>41380</v>
      </c>
      <c r="J299" s="360">
        <v>41415</v>
      </c>
      <c r="K299" s="157" t="s">
        <v>8438</v>
      </c>
      <c r="L299" s="96" t="s">
        <v>8908</v>
      </c>
      <c r="M299" s="449" t="s">
        <v>19143</v>
      </c>
      <c r="N299" s="15" t="s">
        <v>23531</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23532</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23532</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23532</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23526</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23529</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23532</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23536</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23538</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23538</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23538</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23538</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23571</v>
      </c>
      <c r="N351" s="15" t="s">
        <v>20609</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23531</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c r="A358" s="20">
        <v>4214</v>
      </c>
      <c r="B358" s="22" t="str">
        <f>VLOOKUP(A358,VODANET!C$5:D2435,2,0)</f>
        <v>SES-MOAS-4214</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23529</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23526</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23295</v>
      </c>
      <c r="N367" s="15" t="s">
        <v>20611</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23538</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23538</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23538</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23538</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23532</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23538</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23538</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23538</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23538</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23538</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23538</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23538</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23538</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23536</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SES-OLRA-4218</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23493</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23300</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SES-FRAL-4200</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VLOOKUP(A465,VODANET!C467:AH2582,32,0)</f>
        <v>41516</v>
      </c>
      <c r="I465" s="13">
        <v>41489</v>
      </c>
      <c r="J465" s="360">
        <v>41528</v>
      </c>
      <c r="K465" s="157" t="s">
        <v>8438</v>
      </c>
      <c r="L465" s="96" t="s">
        <v>20551</v>
      </c>
      <c r="M465" s="449" t="s">
        <v>20572</v>
      </c>
      <c r="N465" s="15" t="s">
        <v>23533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23790</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23539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23540</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23533</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23540</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23531</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23538</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23540</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23540</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23533</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23531</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23538</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23533</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23528</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23543</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23543</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23543</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23544</v>
      </c>
      <c r="O538" s="15" t="s">
        <v>22759</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23533</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23532</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23531</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23544</v>
      </c>
      <c r="O549" s="15" t="s">
        <v>22759</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23532</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23538</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23528</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23545</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23528</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23546</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23528</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23528</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23533</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23546</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23546</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23547</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23547</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23545</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23531</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23533</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23546</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23538</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23532</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23528</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23531</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23538</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23538</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23538</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23531</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23531</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23523</v>
      </c>
      <c r="O629" s="15" t="s">
        <v>22759</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23532</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23531</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23294</v>
      </c>
      <c r="N640" s="15" t="s">
        <v>19701</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23538</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23531</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23528</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23545</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23528</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23531</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23532</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23540</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23548</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23492</v>
      </c>
      <c r="N672" s="15" t="s">
        <v>23539</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23491</v>
      </c>
      <c r="N673" s="15" t="s">
        <v>23540</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23532</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475" t="s">
        <v>8438</v>
      </c>
      <c r="L688" s="95" t="s">
        <v>22999</v>
      </c>
      <c r="M688" s="449"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c r="A691" s="20">
        <v>6698</v>
      </c>
      <c r="B691" s="22" t="str">
        <f>VLOOKUP(A691,VODANET!C$5:D2783,2,0)</f>
        <v>SES-SEAS-6698</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VLOOKUP(A691,VODANET!C693:AH2808,32,0)</f>
        <v>41530</v>
      </c>
      <c r="I691" s="13">
        <v>41730</v>
      </c>
      <c r="J691" s="13">
        <v>41732</v>
      </c>
      <c r="K691" s="36" t="s">
        <v>8438</v>
      </c>
      <c r="L691" s="95" t="s">
        <v>23004</v>
      </c>
      <c r="M691" s="449" t="s">
        <v>23009</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23305</v>
      </c>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23304</v>
      </c>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23297</v>
      </c>
      <c r="M698" s="449" t="s">
        <v>23494</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23663</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23538</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23540</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23538</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23077</v>
      </c>
      <c r="M718" s="449" t="s">
        <v>20581</v>
      </c>
      <c r="N718" s="15" t="s">
        <v>20554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23033</v>
      </c>
      <c r="M727" s="449" t="s">
        <v>23304</v>
      </c>
      <c r="N727" s="15" t="s">
        <v>23545</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23273</v>
      </c>
      <c r="N742" s="15" t="s">
        <v>4064</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23282</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23280</v>
      </c>
      <c r="N764" s="15"/>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23260</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23281</v>
      </c>
      <c r="N777" s="15" t="s">
        <v>4064</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23263</v>
      </c>
      <c r="M788" s="465" t="s">
        <v>23286</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23264</v>
      </c>
      <c r="M789" s="449" t="s">
        <v>23270</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23265</v>
      </c>
      <c r="M790" s="449" t="s">
        <v>23789</v>
      </c>
      <c r="N790" s="15" t="s">
        <v>20605</v>
      </c>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23266</v>
      </c>
      <c r="M791" s="449" t="s">
        <v>20554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23268</v>
      </c>
      <c r="M792" s="449" t="s">
        <v>23272</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23269</v>
      </c>
      <c r="M793" s="449" t="s">
        <v>23302</v>
      </c>
      <c r="N793" s="15" t="s">
        <v>4064</v>
      </c>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23308</v>
      </c>
      <c r="M794" s="449" t="s">
        <v>23488</v>
      </c>
      <c r="N794" s="15" t="s">
        <v>4064</v>
      </c>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23271</v>
      </c>
      <c r="M795" s="449" t="s">
        <v>23285</v>
      </c>
      <c r="N795" s="15"/>
      <c r="O795" s="15"/>
      <c r="P795" s="15"/>
    </row>
    <row r="796" spans="1:16" ht="15.75"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23275</v>
      </c>
      <c r="M796" s="449" t="s">
        <v>23296</v>
      </c>
      <c r="N796" s="15" t="s">
        <v>4064</v>
      </c>
      <c r="O796" s="15"/>
      <c r="P796" s="15"/>
    </row>
    <row r="797" spans="1:16" ht="15.75"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23276</v>
      </c>
      <c r="M797" s="160" t="s">
        <v>23293</v>
      </c>
      <c r="N797" s="15"/>
      <c r="O797" s="15"/>
      <c r="P797" s="15"/>
    </row>
    <row r="798" spans="1:16" ht="15.75"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23271</v>
      </c>
      <c r="M798" s="449" t="s">
        <v>23289</v>
      </c>
      <c r="N798" s="15" t="s">
        <v>4064</v>
      </c>
      <c r="O798" s="15"/>
      <c r="P798" s="15"/>
    </row>
    <row r="799" spans="1:16" ht="15.75"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23277</v>
      </c>
      <c r="M799" s="449" t="s">
        <v>23291</v>
      </c>
      <c r="N799" s="15"/>
      <c r="O799" s="15"/>
      <c r="P799" s="15"/>
    </row>
    <row r="800" spans="1:16" ht="15.75"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23278</v>
      </c>
      <c r="M800" s="160" t="s">
        <v>23288</v>
      </c>
      <c r="N800" s="15"/>
      <c r="O800" s="15"/>
      <c r="P800" s="15"/>
    </row>
    <row r="801" spans="1:16" ht="15.75"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23279</v>
      </c>
      <c r="M801" s="449" t="s">
        <v>20294</v>
      </c>
      <c r="N801" s="15"/>
      <c r="O801" s="15"/>
      <c r="P801" s="15"/>
    </row>
    <row r="802" spans="1:16" ht="15.75"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23283</v>
      </c>
      <c r="M802" s="160" t="s">
        <v>23290</v>
      </c>
      <c r="N802" s="15" t="s">
        <v>4064</v>
      </c>
      <c r="O802" s="15"/>
      <c r="P802" s="15"/>
    </row>
    <row r="803" spans="1:16" ht="15.75"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23284</v>
      </c>
      <c r="M803" s="449" t="s">
        <v>23490</v>
      </c>
      <c r="N803" s="15" t="s">
        <v>4064</v>
      </c>
      <c r="O803" s="15"/>
      <c r="P803" s="15"/>
    </row>
    <row r="804" spans="1:16" ht="15.75"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23262</v>
      </c>
      <c r="K804" s="36" t="s">
        <v>22701</v>
      </c>
      <c r="L804" s="160" t="s">
        <v>8908</v>
      </c>
      <c r="M804" s="449" t="s">
        <v>23519</v>
      </c>
      <c r="N804" s="15" t="s">
        <v>4064</v>
      </c>
      <c r="O804" s="15"/>
      <c r="P804" s="15"/>
    </row>
    <row r="805" spans="1:16" ht="15.75"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23287</v>
      </c>
      <c r="M805" s="449" t="s">
        <v>23303</v>
      </c>
      <c r="N805" s="17" t="s">
        <v>4064</v>
      </c>
      <c r="O805" s="15"/>
      <c r="P805" s="15"/>
    </row>
    <row r="806" spans="1:16" ht="15.75"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23292</v>
      </c>
      <c r="M806" s="160" t="s">
        <v>23298</v>
      </c>
      <c r="N806" s="15"/>
      <c r="O806" s="15"/>
      <c r="P806" s="15"/>
    </row>
    <row r="807" spans="1:16" ht="15.75"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23489</v>
      </c>
      <c r="N807" s="15" t="s">
        <v>4064</v>
      </c>
      <c r="O807" s="15"/>
      <c r="P807" s="15"/>
    </row>
    <row r="808" spans="1:16" ht="15.75"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23267</v>
      </c>
      <c r="K808" s="36" t="s">
        <v>611</v>
      </c>
      <c r="L808" s="160" t="s">
        <v>23301</v>
      </c>
      <c r="M808" s="449" t="s">
        <v>4064</v>
      </c>
      <c r="N808" s="15"/>
      <c r="O808" s="15"/>
      <c r="P808" s="15"/>
    </row>
    <row r="809" spans="1:16" ht="15.75"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23306</v>
      </c>
      <c r="M809" s="449" t="s">
        <v>23310</v>
      </c>
      <c r="N809" s="15" t="s">
        <v>4064</v>
      </c>
      <c r="O809" s="15"/>
      <c r="P809" s="15"/>
    </row>
    <row r="810" spans="1:16" ht="15.75"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23307</v>
      </c>
      <c r="M810" s="449" t="s">
        <v>23309</v>
      </c>
      <c r="N810" s="15"/>
      <c r="O810" s="15"/>
      <c r="P810" s="15"/>
    </row>
    <row r="811" spans="1:16" ht="15.75"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23575</v>
      </c>
      <c r="N811" s="15" t="s">
        <v>20605</v>
      </c>
      <c r="O811" s="15"/>
      <c r="P811" s="15"/>
    </row>
    <row r="812" spans="1:16" ht="15.75"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23714</v>
      </c>
      <c r="N812" s="15" t="s">
        <v>23540</v>
      </c>
      <c r="O812" s="15"/>
      <c r="P812" s="15"/>
    </row>
    <row r="813" spans="1:16" ht="15.75"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23574</v>
      </c>
      <c r="N813" s="15" t="s">
        <v>20611</v>
      </c>
      <c r="O813" s="15"/>
      <c r="P813" s="15"/>
    </row>
    <row r="814" spans="1:16" ht="15.75"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23576</v>
      </c>
      <c r="N814" s="15" t="s">
        <v>20610</v>
      </c>
      <c r="O814" s="15"/>
      <c r="P814" s="15"/>
    </row>
    <row r="815" spans="1:16" ht="15.75"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23495</v>
      </c>
      <c r="M815" s="449" t="s">
        <v>23551</v>
      </c>
      <c r="N815" s="15"/>
      <c r="O815" s="15"/>
      <c r="P815" s="15"/>
    </row>
    <row r="816" spans="1:16" ht="15.75"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23496</v>
      </c>
      <c r="M816" s="449" t="s">
        <v>23729</v>
      </c>
      <c r="N816" s="15" t="s">
        <v>20610</v>
      </c>
      <c r="O816" s="15"/>
      <c r="P816" s="15"/>
    </row>
    <row r="817" spans="1:16" ht="15.75"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23497</v>
      </c>
      <c r="M817" s="449" t="s">
        <v>23562</v>
      </c>
      <c r="N817" s="15" t="s">
        <v>4064</v>
      </c>
      <c r="O817" s="15"/>
      <c r="P817" s="15"/>
    </row>
    <row r="818" spans="1:16" ht="15.75"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23500</v>
      </c>
      <c r="M818" s="449" t="s">
        <v>23516</v>
      </c>
      <c r="N818" s="15" t="s">
        <v>20606</v>
      </c>
      <c r="O818" s="15"/>
      <c r="P818" s="15"/>
    </row>
    <row r="819" spans="1:16" ht="15.75"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23498</v>
      </c>
      <c r="M819" s="449" t="s">
        <v>23653</v>
      </c>
      <c r="N819" s="15" t="s">
        <v>20611</v>
      </c>
      <c r="O819" s="15"/>
      <c r="P819" s="15"/>
    </row>
    <row r="820" spans="1:16" ht="15.75"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23499</v>
      </c>
      <c r="M820" s="449" t="s">
        <v>23309</v>
      </c>
      <c r="N820" s="15"/>
      <c r="O820" s="15"/>
      <c r="P820" s="15"/>
    </row>
    <row r="821" spans="1:16" ht="15.75"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23645</v>
      </c>
      <c r="N821" s="15" t="s">
        <v>19701</v>
      </c>
      <c r="O821" s="15"/>
      <c r="P821" s="15"/>
    </row>
    <row r="822" spans="1:16" ht="15.75"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23299</v>
      </c>
      <c r="K822" s="36" t="s">
        <v>611</v>
      </c>
      <c r="L822" s="57" t="s">
        <v>23501</v>
      </c>
      <c r="M822" s="449" t="s">
        <v>4064</v>
      </c>
      <c r="N822" s="15"/>
      <c r="O822" s="15"/>
      <c r="P822" s="15"/>
    </row>
    <row r="823" spans="1:16" ht="15.75"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23299</v>
      </c>
      <c r="K823" s="36" t="s">
        <v>611</v>
      </c>
      <c r="L823" s="57" t="s">
        <v>23502</v>
      </c>
      <c r="M823" s="449" t="s">
        <v>4064</v>
      </c>
      <c r="N823" s="15"/>
      <c r="O823" s="15"/>
      <c r="P823" s="15"/>
    </row>
    <row r="824" spans="1:16" ht="15.75"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23299</v>
      </c>
      <c r="K824" s="36" t="s">
        <v>8438</v>
      </c>
      <c r="L824" s="57" t="s">
        <v>23503</v>
      </c>
      <c r="M824" s="449" t="s">
        <v>23784</v>
      </c>
      <c r="N824" s="15" t="s">
        <v>20554</v>
      </c>
      <c r="O824" s="15"/>
      <c r="P824" s="15"/>
    </row>
    <row r="825" spans="1:16" ht="15.75"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23299</v>
      </c>
      <c r="K825" s="36" t="s">
        <v>8436</v>
      </c>
      <c r="L825" s="57" t="s">
        <v>23504</v>
      </c>
      <c r="M825" s="449" t="s">
        <v>4064</v>
      </c>
      <c r="N825" s="15"/>
      <c r="O825" s="15"/>
      <c r="P825" s="15"/>
    </row>
    <row r="826" spans="1:16" ht="15.75"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23299</v>
      </c>
      <c r="K826" s="36" t="s">
        <v>8436</v>
      </c>
      <c r="L826" s="57" t="s">
        <v>23505</v>
      </c>
      <c r="M826" s="449" t="s">
        <v>4064</v>
      </c>
      <c r="N826" s="15"/>
      <c r="O826" s="15"/>
      <c r="P826" s="15"/>
    </row>
    <row r="827" spans="1:16" ht="15.75"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23299</v>
      </c>
      <c r="K827" s="36" t="s">
        <v>611</v>
      </c>
      <c r="L827" s="57" t="s">
        <v>23506</v>
      </c>
      <c r="M827" s="449" t="s">
        <v>4064</v>
      </c>
      <c r="N827" s="15"/>
      <c r="O827" s="15"/>
      <c r="P827" s="15"/>
    </row>
    <row r="828" spans="1:16" ht="15.75"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23507</v>
      </c>
      <c r="M828" s="449" t="s">
        <v>23654</v>
      </c>
      <c r="N828" s="15" t="s">
        <v>23532</v>
      </c>
      <c r="O828" s="15"/>
      <c r="P828" s="15"/>
    </row>
    <row r="829" spans="1:16" ht="15.75"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23508</v>
      </c>
      <c r="M829" s="449" t="s">
        <v>23515</v>
      </c>
      <c r="N829" s="15" t="s">
        <v>20611</v>
      </c>
      <c r="O829" s="15"/>
      <c r="P829" s="15"/>
    </row>
    <row r="830" spans="1:16" ht="15.75"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23508</v>
      </c>
      <c r="M830" s="449" t="s">
        <v>23517</v>
      </c>
      <c r="N830" s="15" t="s">
        <v>4064</v>
      </c>
      <c r="O830" s="15"/>
      <c r="P830" s="15"/>
    </row>
    <row r="831" spans="1:16" ht="15.75"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23509</v>
      </c>
      <c r="M831" s="449" t="s">
        <v>23761</v>
      </c>
      <c r="N831" s="15" t="s">
        <v>23711</v>
      </c>
      <c r="O831" s="15"/>
      <c r="P831" s="15"/>
    </row>
    <row r="832" spans="1:16" ht="15.75"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23510</v>
      </c>
      <c r="M832" s="449" t="s">
        <v>23658</v>
      </c>
      <c r="N832" s="15" t="s">
        <v>23538</v>
      </c>
      <c r="O832" s="15"/>
      <c r="P832" s="15"/>
    </row>
    <row r="833" spans="1:16" ht="15.75"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23508</v>
      </c>
      <c r="M833" s="449" t="s">
        <v>23659</v>
      </c>
      <c r="N833" s="15" t="s">
        <v>20606</v>
      </c>
      <c r="O833" s="15"/>
      <c r="P833" s="15"/>
    </row>
    <row r="834" spans="1:16" ht="15.75"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23267</v>
      </c>
      <c r="K834" s="36" t="s">
        <v>611</v>
      </c>
      <c r="L834" s="57" t="s">
        <v>23511</v>
      </c>
      <c r="M834" s="449" t="s">
        <v>4064</v>
      </c>
      <c r="N834" s="15"/>
      <c r="O834" s="15"/>
      <c r="P834" s="15"/>
    </row>
    <row r="835" spans="1:16" ht="15.75"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23511</v>
      </c>
      <c r="M835" s="449" t="s">
        <v>23549</v>
      </c>
      <c r="N835" s="15"/>
      <c r="O835" s="15"/>
      <c r="P835" s="15"/>
    </row>
    <row r="836" spans="1:16" ht="15.75"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23512</v>
      </c>
      <c r="M836" s="160" t="s">
        <v>23550</v>
      </c>
      <c r="N836" s="15"/>
      <c r="O836" s="15"/>
      <c r="P836" s="15"/>
    </row>
    <row r="837" spans="1:16" ht="15.75"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23513</v>
      </c>
      <c r="M837" s="449" t="s">
        <v>23790</v>
      </c>
      <c r="N837" s="15" t="s">
        <v>20611</v>
      </c>
      <c r="O837" s="15"/>
      <c r="P837" s="15"/>
    </row>
    <row r="838" spans="1:16" ht="15.75"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23268</v>
      </c>
      <c r="M838" s="449" t="s">
        <v>23710</v>
      </c>
      <c r="N838" s="15" t="s">
        <v>23711</v>
      </c>
      <c r="O838" s="15"/>
      <c r="P838" s="15"/>
    </row>
    <row r="839" spans="1:16" ht="15.75"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23514</v>
      </c>
      <c r="M839" s="449" t="s">
        <v>23837</v>
      </c>
      <c r="N839" s="15" t="s">
        <v>23115</v>
      </c>
      <c r="O839" s="15"/>
      <c r="P839" s="15"/>
    </row>
    <row r="840" spans="1:16" ht="15.75"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23518</v>
      </c>
      <c r="M840" s="160" t="s">
        <v>23662</v>
      </c>
      <c r="N840" s="17" t="s">
        <v>23663</v>
      </c>
      <c r="O840" s="15"/>
      <c r="P840" s="15"/>
    </row>
    <row r="841" spans="1:16" ht="15.75"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23520</v>
      </c>
      <c r="M841" s="449" t="s">
        <v>23657</v>
      </c>
      <c r="N841" s="15" t="s">
        <v>23531</v>
      </c>
      <c r="O841" s="15"/>
      <c r="P841" s="15"/>
    </row>
    <row r="842" spans="1:16" ht="15.75"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23521</v>
      </c>
      <c r="M842" s="449" t="s">
        <v>23660</v>
      </c>
      <c r="N842" s="15" t="s">
        <v>23661</v>
      </c>
      <c r="O842" s="15"/>
      <c r="P842" s="15"/>
    </row>
    <row r="843" spans="1:16" ht="15.75"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23565</v>
      </c>
      <c r="M843" s="449" t="s">
        <v>23566</v>
      </c>
      <c r="N843" s="15" t="s">
        <v>23532</v>
      </c>
      <c r="O843" s="15"/>
      <c r="P843" s="15"/>
    </row>
    <row r="844" spans="1:16" ht="15.75"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23568</v>
      </c>
      <c r="M844" s="449" t="s">
        <v>20581</v>
      </c>
      <c r="N844" s="15" t="s">
        <v>23651</v>
      </c>
      <c r="O844" s="15"/>
      <c r="P844" s="15"/>
    </row>
    <row r="845" spans="1:16" ht="15.75"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23570</v>
      </c>
      <c r="M845" s="95" t="s">
        <v>23569</v>
      </c>
      <c r="N845" s="15" t="s">
        <v>23532</v>
      </c>
      <c r="O845" s="15"/>
      <c r="P845" s="15"/>
    </row>
    <row r="846" spans="1:16" ht="15.75"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23572</v>
      </c>
      <c r="N846" s="15" t="s">
        <v>20605</v>
      </c>
      <c r="O846" s="15"/>
      <c r="P846" s="15"/>
    </row>
    <row r="847" spans="1:16" ht="15.75"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23573</v>
      </c>
      <c r="N847" s="15" t="s">
        <v>20610</v>
      </c>
      <c r="O847" s="15"/>
      <c r="P847" s="15"/>
    </row>
    <row r="848" spans="1:16" ht="15.75"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23644</v>
      </c>
      <c r="N848" s="15" t="s">
        <v>20605</v>
      </c>
      <c r="O848" s="15"/>
      <c r="P848" s="15"/>
    </row>
    <row r="849" spans="1:16" ht="15.75"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23655</v>
      </c>
      <c r="M849" s="449" t="s">
        <v>22610</v>
      </c>
      <c r="N849" s="15"/>
      <c r="O849" s="15"/>
      <c r="P849" s="15"/>
    </row>
    <row r="850" spans="1:16" ht="15.75"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23656</v>
      </c>
      <c r="M850" s="449" t="s">
        <v>4064</v>
      </c>
      <c r="N850" s="15"/>
      <c r="O850" s="15"/>
      <c r="P850" s="15"/>
    </row>
    <row r="851" spans="1:16" ht="15.75"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23668</v>
      </c>
      <c r="N851" s="15" t="s">
        <v>19701</v>
      </c>
      <c r="O851" s="15"/>
      <c r="P851" s="15"/>
    </row>
    <row r="852" spans="1:16" ht="15.75"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23717</v>
      </c>
      <c r="N852" s="15" t="s">
        <v>19701</v>
      </c>
      <c r="O852" s="15"/>
      <c r="P852" s="15"/>
    </row>
    <row r="853" spans="1:16" ht="15.75"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23713</v>
      </c>
      <c r="N853" s="15" t="s">
        <v>23532</v>
      </c>
      <c r="O853" s="15"/>
      <c r="P853" s="15"/>
    </row>
    <row r="854" spans="1:16" ht="15.75"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23664</v>
      </c>
      <c r="K854" s="36" t="s">
        <v>8438</v>
      </c>
      <c r="L854" s="95" t="s">
        <v>23665</v>
      </c>
      <c r="M854" s="449" t="s">
        <v>23709</v>
      </c>
      <c r="N854" s="15" t="s">
        <v>20606</v>
      </c>
      <c r="O854" s="15"/>
      <c r="P854" s="15"/>
    </row>
    <row r="855" spans="1:16" ht="15.75"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23665</v>
      </c>
      <c r="M855" s="449" t="s">
        <v>23669</v>
      </c>
      <c r="N855" s="15" t="s">
        <v>19701</v>
      </c>
      <c r="O855" s="15"/>
      <c r="P855" s="15"/>
    </row>
    <row r="856" spans="1:16" ht="15.75"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23666</v>
      </c>
      <c r="M856" s="449" t="s">
        <v>23708</v>
      </c>
      <c r="N856" s="15" t="s">
        <v>19701</v>
      </c>
      <c r="O856" s="15"/>
      <c r="P856" s="15"/>
    </row>
    <row r="857" spans="1:16" ht="15.75"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23664</v>
      </c>
      <c r="K857" s="36" t="s">
        <v>8438</v>
      </c>
      <c r="L857" s="95" t="s">
        <v>23667</v>
      </c>
      <c r="M857" s="449" t="s">
        <v>23709</v>
      </c>
      <c r="N857" s="15" t="s">
        <v>20606</v>
      </c>
      <c r="O857" s="15"/>
      <c r="P857" s="15"/>
    </row>
    <row r="858" spans="1:16" ht="15.75"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23518</v>
      </c>
      <c r="M858" s="449" t="s">
        <v>23732</v>
      </c>
      <c r="N858" s="17" t="s">
        <v>23533</v>
      </c>
      <c r="O858" s="15"/>
      <c r="P858" s="15"/>
    </row>
    <row r="859" spans="1:16" ht="15.75"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23518</v>
      </c>
      <c r="M859" s="449" t="s">
        <v>23728</v>
      </c>
      <c r="N859" s="15" t="s">
        <v>23533</v>
      </c>
      <c r="O859" s="15"/>
      <c r="P859" s="15"/>
    </row>
    <row r="860" spans="1:16" ht="15.75" customHeight="1">
      <c r="A860" s="20">
        <v>6675</v>
      </c>
      <c r="B860" s="22" t="str">
        <f>VLOOKUP(A860,VODANET!C$5:D2961,2,0)</f>
        <v>SES-SEAS-6675</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23518</v>
      </c>
      <c r="M860" s="449" t="s">
        <v>23712</v>
      </c>
      <c r="N860" s="15" t="s">
        <v>20609</v>
      </c>
      <c r="O860" s="15"/>
      <c r="P860" s="15"/>
    </row>
    <row r="861" spans="1:16" ht="15.75"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23730</v>
      </c>
      <c r="N862" s="15" t="s">
        <v>19701</v>
      </c>
      <c r="O862" s="15"/>
      <c r="P862" s="15"/>
    </row>
    <row r="863" spans="1:16" ht="15.75"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23715</v>
      </c>
      <c r="M863" s="449" t="s">
        <v>23744</v>
      </c>
      <c r="N863" s="15" t="s">
        <v>23533</v>
      </c>
      <c r="O863" s="15"/>
      <c r="P863" s="15"/>
    </row>
    <row r="864" spans="1:16" ht="15.75"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23716</v>
      </c>
      <c r="M864" s="449" t="s">
        <v>23719</v>
      </c>
      <c r="N864" s="17" t="s">
        <v>23661</v>
      </c>
      <c r="O864" s="15"/>
      <c r="P864" s="15"/>
    </row>
    <row r="865" spans="1:16" ht="15.75"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23718</v>
      </c>
      <c r="M865" s="449" t="s">
        <v>23731</v>
      </c>
      <c r="N865" s="15" t="s">
        <v>23531</v>
      </c>
      <c r="O865" s="15"/>
      <c r="P865" s="15"/>
    </row>
    <row r="866" spans="1:16" ht="15.75"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23734</v>
      </c>
      <c r="M866" s="449" t="s">
        <v>23743</v>
      </c>
      <c r="N866" s="15" t="s">
        <v>23742</v>
      </c>
      <c r="O866" s="15"/>
      <c r="P866" s="15"/>
    </row>
    <row r="867" spans="1:16" ht="15.75"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23733</v>
      </c>
      <c r="M867" s="449" t="s">
        <v>23741</v>
      </c>
      <c r="N867" s="15" t="s">
        <v>23742</v>
      </c>
      <c r="O867" s="15"/>
      <c r="P867" s="15"/>
    </row>
    <row r="868" spans="1:16" ht="15.75"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23735</v>
      </c>
      <c r="M868" s="449" t="s">
        <v>23767</v>
      </c>
      <c r="N868" s="15"/>
      <c r="O868" s="15"/>
      <c r="P868" s="15"/>
    </row>
    <row r="869" spans="1:16" ht="15.75" customHeight="1">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23736</v>
      </c>
      <c r="M869" s="449" t="s">
        <v>4064</v>
      </c>
      <c r="N869" s="15"/>
      <c r="O869" s="15"/>
      <c r="P869" s="15"/>
    </row>
    <row r="870" spans="1:16" ht="15.75"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23736</v>
      </c>
      <c r="M870" s="449" t="s">
        <v>22610</v>
      </c>
      <c r="N870" s="15" t="s">
        <v>23545</v>
      </c>
      <c r="O870" s="15"/>
      <c r="P870" s="15"/>
    </row>
    <row r="871" spans="1:16" ht="15.75"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23737</v>
      </c>
      <c r="M871" s="449" t="s">
        <v>23759</v>
      </c>
      <c r="N871" s="17" t="s">
        <v>20609</v>
      </c>
      <c r="O871" s="15"/>
      <c r="P871" s="15"/>
    </row>
    <row r="872" spans="1:16" ht="15.75"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23738</v>
      </c>
      <c r="M872" s="449" t="s">
        <v>23758</v>
      </c>
      <c r="N872" s="15" t="s">
        <v>23663</v>
      </c>
      <c r="O872" s="15"/>
      <c r="P872" s="15"/>
    </row>
    <row r="873" spans="1:16" ht="15.75"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23739</v>
      </c>
      <c r="M873" s="449" t="s">
        <v>23764</v>
      </c>
      <c r="N873" s="15" t="s">
        <v>20611</v>
      </c>
      <c r="O873" s="15"/>
      <c r="P873" s="15"/>
    </row>
    <row r="874" spans="1:16" ht="15.75"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23740</v>
      </c>
      <c r="M874" s="449" t="s">
        <v>23756</v>
      </c>
      <c r="N874" s="15" t="s">
        <v>23066</v>
      </c>
      <c r="O874" s="15"/>
      <c r="P874" s="15"/>
    </row>
    <row r="875" spans="1:16" ht="15.75"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23768</v>
      </c>
      <c r="N875" s="15" t="s">
        <v>20605</v>
      </c>
      <c r="O875" s="15"/>
      <c r="P875" s="15"/>
    </row>
    <row r="876" spans="1:16" ht="15.75"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23757</v>
      </c>
      <c r="M876" s="449" t="s">
        <v>23786</v>
      </c>
      <c r="N876" s="15"/>
      <c r="O876" s="15"/>
      <c r="P876" s="15"/>
    </row>
    <row r="877" spans="1:16" ht="15.75"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23760</v>
      </c>
      <c r="M877" s="449" t="s">
        <v>23766</v>
      </c>
      <c r="N877" s="15" t="s">
        <v>20605</v>
      </c>
      <c r="O877" s="15"/>
      <c r="P877" s="15"/>
    </row>
    <row r="878" spans="1:16" ht="15.75"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23780</v>
      </c>
      <c r="N878" s="15" t="s">
        <v>23536</v>
      </c>
      <c r="O878" s="15"/>
      <c r="P878" s="15"/>
    </row>
    <row r="879" spans="1:16" ht="15.75"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23779</v>
      </c>
      <c r="N879" s="15" t="s">
        <v>23066</v>
      </c>
      <c r="O879" s="15"/>
      <c r="P879" s="15"/>
    </row>
    <row r="880" spans="1:16" ht="15.75"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23779</v>
      </c>
      <c r="N880" s="15" t="s">
        <v>23066</v>
      </c>
      <c r="O880" s="15"/>
      <c r="P880" s="15"/>
    </row>
    <row r="881" spans="1:16" ht="15.75" customHeight="1">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23762</v>
      </c>
      <c r="M881" s="449" t="s">
        <v>23763</v>
      </c>
      <c r="N881" s="15" t="s">
        <v>20609</v>
      </c>
      <c r="O881" s="15"/>
      <c r="P881" s="15"/>
    </row>
    <row r="882" spans="1:16" ht="15.75" customHeight="1">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23781</v>
      </c>
      <c r="N882" s="15" t="s">
        <v>23538</v>
      </c>
      <c r="O882" s="15"/>
      <c r="P882" s="15"/>
    </row>
    <row r="883" spans="1:16" ht="15.75" customHeight="1">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22701</v>
      </c>
      <c r="L883" s="95" t="s">
        <v>20479</v>
      </c>
      <c r="M883" s="449" t="s">
        <v>23831</v>
      </c>
      <c r="N883" s="15" t="s">
        <v>19701</v>
      </c>
      <c r="O883" s="15"/>
      <c r="P883" s="15"/>
    </row>
    <row r="884" spans="1:16" ht="15.75" customHeight="1">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22701</v>
      </c>
      <c r="L884" s="95" t="s">
        <v>23765</v>
      </c>
      <c r="M884" s="449" t="s">
        <v>23832</v>
      </c>
      <c r="N884" s="15" t="s">
        <v>19701</v>
      </c>
      <c r="O884" s="15"/>
      <c r="P884" s="15"/>
    </row>
    <row r="885" spans="1:16" ht="15.75" customHeight="1">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23543</v>
      </c>
      <c r="O886" s="15"/>
      <c r="P886" s="15"/>
    </row>
    <row r="887" spans="1:16" ht="15.75" customHeight="1">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23778</v>
      </c>
      <c r="M887" s="449" t="s">
        <v>23838</v>
      </c>
      <c r="N887" s="17" t="s">
        <v>23545</v>
      </c>
      <c r="O887" s="15"/>
      <c r="P887" s="15"/>
    </row>
    <row r="888" spans="1:16" ht="15.75" customHeight="1">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23782</v>
      </c>
      <c r="M888" s="449" t="s">
        <v>23787</v>
      </c>
      <c r="N888" s="15" t="s">
        <v>20605</v>
      </c>
      <c r="O888" s="15"/>
      <c r="P888" s="15"/>
    </row>
    <row r="889" spans="1:16" ht="15.75" customHeight="1">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22701</v>
      </c>
      <c r="L889" s="95" t="s">
        <v>23783</v>
      </c>
      <c r="M889" s="449" t="s">
        <v>23833</v>
      </c>
      <c r="N889" s="15" t="s">
        <v>23545</v>
      </c>
      <c r="O889" s="15"/>
      <c r="P889" s="15"/>
    </row>
    <row r="890" spans="1:16" ht="15.75" customHeight="1">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23785</v>
      </c>
      <c r="M890" s="449" t="s">
        <v>15292</v>
      </c>
      <c r="N890" s="15" t="s">
        <v>23533</v>
      </c>
      <c r="O890" s="15"/>
      <c r="P890" s="15"/>
    </row>
    <row r="891" spans="1:16" ht="15.75" customHeight="1">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23788</v>
      </c>
      <c r="M891" s="449" t="s">
        <v>23846</v>
      </c>
      <c r="N891" s="15" t="s">
        <v>23538</v>
      </c>
      <c r="O891" s="15"/>
      <c r="P891" s="15"/>
    </row>
    <row r="892" spans="1:16" ht="15.75" customHeight="1">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23793</v>
      </c>
      <c r="M892" s="449" t="s">
        <v>23854</v>
      </c>
      <c r="N892" s="15" t="s">
        <v>20611</v>
      </c>
      <c r="O892" s="15"/>
      <c r="P892" s="15"/>
    </row>
    <row r="893" spans="1:16" ht="15.75" customHeight="1">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23545</v>
      </c>
      <c r="M893" s="449" t="s">
        <v>23794</v>
      </c>
      <c r="N893" s="15" t="s">
        <v>23545</v>
      </c>
      <c r="O893" s="15"/>
      <c r="P893" s="15"/>
    </row>
    <row r="894" spans="1:16" ht="15.75" customHeight="1">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23795</v>
      </c>
      <c r="M894" s="449" t="s">
        <v>4064</v>
      </c>
      <c r="N894" s="15"/>
      <c r="O894" s="15"/>
      <c r="P894" s="15"/>
    </row>
    <row r="895" spans="1:16" ht="15.75" customHeight="1">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23796</v>
      </c>
      <c r="M895" s="449" t="s">
        <v>20581</v>
      </c>
      <c r="N895" s="15" t="s">
        <v>20554</v>
      </c>
      <c r="O895" s="15"/>
      <c r="P895" s="15"/>
    </row>
    <row r="896" spans="1:16" ht="15.75" customHeight="1">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23805</v>
      </c>
      <c r="M896" s="449" t="s">
        <v>23797</v>
      </c>
      <c r="N896" s="15" t="s">
        <v>20610</v>
      </c>
      <c r="O896" s="15"/>
      <c r="P896" s="15"/>
    </row>
    <row r="897" spans="1:16" ht="15.75" customHeight="1">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23804</v>
      </c>
      <c r="M897" s="449" t="s">
        <v>23806</v>
      </c>
      <c r="N897" s="15" t="s">
        <v>20605</v>
      </c>
      <c r="O897" s="15"/>
      <c r="P897" s="15"/>
    </row>
    <row r="898" spans="1:16" ht="15.75" customHeight="1">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c r="K898" s="36" t="s">
        <v>611</v>
      </c>
      <c r="L898" s="95" t="s">
        <v>23807</v>
      </c>
      <c r="M898" s="449" t="s">
        <v>4064</v>
      </c>
      <c r="N898" s="15"/>
      <c r="O898" s="15"/>
      <c r="P898" s="15"/>
    </row>
    <row r="899" spans="1:16" ht="15.75" customHeight="1">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36" t="s">
        <v>611</v>
      </c>
      <c r="L899" s="95" t="s">
        <v>23808</v>
      </c>
      <c r="M899" s="449" t="s">
        <v>4064</v>
      </c>
      <c r="N899" s="15"/>
      <c r="O899" s="15"/>
      <c r="P899" s="15"/>
    </row>
    <row r="900" spans="1:16" ht="15.75" customHeight="1">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36" t="s">
        <v>611</v>
      </c>
      <c r="L900" s="95" t="s">
        <v>23809</v>
      </c>
      <c r="M900" s="449" t="s">
        <v>4064</v>
      </c>
      <c r="N900" s="15"/>
      <c r="O900" s="15"/>
      <c r="P900" s="15"/>
    </row>
    <row r="901" spans="1:16" ht="15.75" customHeight="1">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23810</v>
      </c>
      <c r="M901" s="449" t="s">
        <v>4064</v>
      </c>
      <c r="N901" s="15"/>
      <c r="O901" s="15"/>
      <c r="P901" s="15"/>
    </row>
    <row r="902" spans="1:16" ht="15.75" customHeight="1">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23811</v>
      </c>
      <c r="M902" s="449" t="s">
        <v>4064</v>
      </c>
      <c r="N902" s="15"/>
      <c r="O902" s="15"/>
      <c r="P902" s="15"/>
    </row>
    <row r="903" spans="1:16" ht="15.75" customHeight="1">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c r="K903" s="443" t="s">
        <v>22701</v>
      </c>
      <c r="L903" s="95" t="s">
        <v>23812</v>
      </c>
      <c r="M903" s="449" t="s">
        <v>4064</v>
      </c>
      <c r="N903" s="15"/>
      <c r="O903" s="15"/>
      <c r="P903" s="15"/>
    </row>
    <row r="904" spans="1:16" ht="15.75" customHeight="1">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23813</v>
      </c>
      <c r="M904" s="449" t="s">
        <v>4064</v>
      </c>
      <c r="N904" s="15"/>
      <c r="O904" s="15"/>
      <c r="P904" s="15"/>
    </row>
    <row r="905" spans="1:16" ht="15.75" customHeight="1">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c r="K905" s="443" t="s">
        <v>22701</v>
      </c>
      <c r="L905" s="95" t="s">
        <v>23814</v>
      </c>
      <c r="M905" s="449" t="s">
        <v>4064</v>
      </c>
      <c r="N905" s="15"/>
      <c r="O905" s="15"/>
      <c r="P905" s="15"/>
    </row>
    <row r="906" spans="1:16" ht="15.75" customHeight="1">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22701</v>
      </c>
      <c r="L906" s="95" t="s">
        <v>23815</v>
      </c>
      <c r="M906" s="449" t="s">
        <v>23841</v>
      </c>
      <c r="N906" s="15" t="s">
        <v>20609</v>
      </c>
      <c r="O906" s="15"/>
      <c r="P906" s="15"/>
    </row>
    <row r="907" spans="1:16" ht="15.75" customHeight="1">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22701</v>
      </c>
      <c r="L907" s="95" t="s">
        <v>23816</v>
      </c>
      <c r="M907" s="449" t="s">
        <v>4064</v>
      </c>
      <c r="N907" s="15"/>
      <c r="O907" s="15"/>
      <c r="P907" s="15"/>
    </row>
    <row r="908" spans="1:16" ht="15.75" customHeight="1">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23817</v>
      </c>
      <c r="M908" s="449" t="s">
        <v>4064</v>
      </c>
      <c r="N908" s="15"/>
      <c r="O908" s="15"/>
      <c r="P908" s="15"/>
    </row>
    <row r="909" spans="1:16" ht="15.75" customHeight="1">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c r="K909" s="476" t="s">
        <v>8436</v>
      </c>
      <c r="L909" s="95" t="s">
        <v>23818</v>
      </c>
      <c r="M909" s="465" t="s">
        <v>23876</v>
      </c>
      <c r="N909" s="15" t="s">
        <v>9</v>
      </c>
      <c r="O909" s="15"/>
      <c r="P909" s="15"/>
    </row>
    <row r="910" spans="1:16" ht="15.75" customHeight="1">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23819</v>
      </c>
      <c r="M910" s="449" t="s">
        <v>23844</v>
      </c>
      <c r="N910" s="15" t="s">
        <v>23538</v>
      </c>
      <c r="O910" s="15"/>
      <c r="P910" s="15"/>
    </row>
    <row r="911" spans="1:16" ht="15.75" customHeight="1">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23820</v>
      </c>
      <c r="M911" s="449" t="s">
        <v>23840</v>
      </c>
      <c r="N911" s="15" t="s">
        <v>23115</v>
      </c>
      <c r="O911" s="15"/>
      <c r="P911" s="15"/>
    </row>
    <row r="912" spans="1:16" ht="15.75" customHeight="1">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23821</v>
      </c>
      <c r="M912" s="449" t="s">
        <v>23840</v>
      </c>
      <c r="N912" s="15" t="s">
        <v>23115</v>
      </c>
      <c r="O912" s="15"/>
      <c r="P912" s="15"/>
    </row>
    <row r="913" spans="1:16" ht="15.75" customHeight="1">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23822</v>
      </c>
      <c r="M913" s="449" t="s">
        <v>23843</v>
      </c>
      <c r="N913" s="15" t="s">
        <v>20611</v>
      </c>
      <c r="O913" s="15"/>
      <c r="P913" s="15"/>
    </row>
    <row r="914" spans="1:16" ht="15.75" customHeight="1">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c r="K914" s="475" t="s">
        <v>8438</v>
      </c>
      <c r="L914" s="95" t="s">
        <v>23823</v>
      </c>
      <c r="M914" s="449" t="s">
        <v>4064</v>
      </c>
      <c r="N914" s="15"/>
      <c r="O914" s="15"/>
      <c r="P914" s="15"/>
    </row>
    <row r="915" spans="1:16" ht="15.75" customHeight="1">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23824</v>
      </c>
      <c r="M915" s="449" t="s">
        <v>23842</v>
      </c>
      <c r="N915" s="15" t="s">
        <v>19701</v>
      </c>
      <c r="O915" s="15"/>
      <c r="P915" s="15"/>
    </row>
    <row r="916" spans="1:16" ht="15.75" customHeight="1">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23825</v>
      </c>
      <c r="M916" s="449" t="s">
        <v>23847</v>
      </c>
      <c r="N916" s="15" t="s">
        <v>23538</v>
      </c>
      <c r="O916" s="15"/>
      <c r="P916" s="15"/>
    </row>
    <row r="917" spans="1:16" ht="15.75" customHeight="1">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23826</v>
      </c>
      <c r="M917" s="449" t="s">
        <v>23845</v>
      </c>
      <c r="N917" s="15" t="s">
        <v>23533</v>
      </c>
      <c r="O917" s="15"/>
      <c r="P917" s="15"/>
    </row>
    <row r="918" spans="1:16" ht="15.75" customHeight="1">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23827</v>
      </c>
      <c r="M918" s="449" t="s">
        <v>23839</v>
      </c>
      <c r="N918" s="15" t="s">
        <v>23532</v>
      </c>
      <c r="O918" s="15"/>
      <c r="P918" s="15"/>
    </row>
    <row r="919" spans="1:16" ht="15.75" customHeight="1">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c r="K919" s="476" t="s">
        <v>8436</v>
      </c>
      <c r="L919" s="95" t="s">
        <v>23828</v>
      </c>
      <c r="M919" s="449" t="s">
        <v>23875</v>
      </c>
      <c r="N919" s="15" t="s">
        <v>23711</v>
      </c>
      <c r="O919" s="15"/>
      <c r="P919" s="15"/>
    </row>
    <row r="920" spans="1:16" ht="15.75" customHeight="1">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23829</v>
      </c>
      <c r="M920" s="449" t="s">
        <v>4064</v>
      </c>
      <c r="N920" s="15"/>
      <c r="O920" s="15"/>
      <c r="P920" s="15"/>
    </row>
    <row r="921" spans="1:16" ht="15.75" customHeight="1">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c r="K921" s="476" t="s">
        <v>8436</v>
      </c>
      <c r="L921" s="95" t="s">
        <v>23830</v>
      </c>
      <c r="M921" s="477" t="s">
        <v>23877</v>
      </c>
      <c r="N921" s="15" t="s">
        <v>23066</v>
      </c>
      <c r="O921" s="15"/>
      <c r="P921" s="15"/>
    </row>
    <row r="922" spans="1:16" ht="15.75" customHeight="1">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c r="K922" s="475" t="s">
        <v>8438</v>
      </c>
      <c r="L922" s="95" t="s">
        <v>23835</v>
      </c>
      <c r="M922" s="449" t="s">
        <v>4064</v>
      </c>
      <c r="N922" s="15"/>
      <c r="O922" s="15"/>
      <c r="P922" s="15"/>
    </row>
    <row r="923" spans="1:16" ht="15.75" customHeight="1">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23836</v>
      </c>
      <c r="M923" s="465" t="s">
        <v>23857</v>
      </c>
      <c r="N923" s="17" t="s">
        <v>23066</v>
      </c>
      <c r="O923" s="15"/>
      <c r="P923" s="15"/>
    </row>
    <row r="924" spans="1:16" ht="15.75" customHeight="1">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c r="K924" s="475" t="s">
        <v>8438</v>
      </c>
      <c r="L924" s="95" t="s">
        <v>23835</v>
      </c>
      <c r="M924" s="449" t="s">
        <v>4064</v>
      </c>
      <c r="N924" s="15"/>
      <c r="O924" s="15"/>
      <c r="P924" s="15"/>
    </row>
    <row r="925" spans="1:16" ht="15.75" customHeight="1">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23500</v>
      </c>
      <c r="M925" s="449" t="s">
        <v>23860</v>
      </c>
      <c r="N925" s="15" t="s">
        <v>20609</v>
      </c>
      <c r="O925" s="15"/>
      <c r="P925" s="15"/>
    </row>
    <row r="926" spans="1:16" ht="15.75" customHeight="1">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23850</v>
      </c>
      <c r="M926" s="449" t="s">
        <v>23855</v>
      </c>
      <c r="N926" s="15" t="s">
        <v>23533</v>
      </c>
      <c r="O926" s="15"/>
      <c r="P926" s="15"/>
    </row>
    <row r="927" spans="1:16" ht="15.75" customHeight="1">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22701</v>
      </c>
      <c r="L927" s="95" t="s">
        <v>23851</v>
      </c>
      <c r="M927" s="449" t="s">
        <v>23859</v>
      </c>
      <c r="N927" s="15" t="s">
        <v>19701</v>
      </c>
      <c r="O927" s="15"/>
      <c r="P927" s="15"/>
    </row>
    <row r="928" spans="1:16" ht="15.75" customHeight="1">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23852</v>
      </c>
      <c r="M928" s="449" t="s">
        <v>23856</v>
      </c>
      <c r="N928" s="15" t="s">
        <v>23538</v>
      </c>
      <c r="O928" s="15"/>
      <c r="P928" s="15"/>
    </row>
    <row r="929" spans="1:16" ht="15.75" customHeight="1">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23853</v>
      </c>
      <c r="M929" s="449" t="s">
        <v>23861</v>
      </c>
      <c r="N929" s="15" t="s">
        <v>23538</v>
      </c>
      <c r="O929" s="15"/>
      <c r="P929" s="15"/>
    </row>
    <row r="930" spans="1:16" ht="15.75" customHeight="1">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c r="K930" s="443" t="s">
        <v>22701</v>
      </c>
      <c r="L930" s="95" t="s">
        <v>23858</v>
      </c>
      <c r="M930" s="449" t="s">
        <v>4064</v>
      </c>
      <c r="N930" s="15"/>
      <c r="O930" s="15"/>
      <c r="P930" s="15"/>
    </row>
    <row r="931" spans="1:16" ht="15.75" customHeight="1">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c r="K931" s="443" t="s">
        <v>22701</v>
      </c>
      <c r="L931" s="95" t="s">
        <v>15224</v>
      </c>
      <c r="M931" s="449" t="s">
        <v>23878</v>
      </c>
      <c r="N931" s="15" t="s">
        <v>23532</v>
      </c>
      <c r="O931" s="15"/>
      <c r="P931" s="15"/>
    </row>
    <row r="932" spans="1:16" ht="15.75" customHeight="1">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23862</v>
      </c>
      <c r="M932" s="449" t="s">
        <v>20554</v>
      </c>
      <c r="N932" s="15" t="s">
        <v>23874</v>
      </c>
      <c r="O932" s="15"/>
      <c r="P932" s="15"/>
    </row>
    <row r="933" spans="1:16" ht="15.75" customHeight="1">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23863</v>
      </c>
      <c r="M933" s="449" t="s">
        <v>4064</v>
      </c>
      <c r="N933" s="15"/>
      <c r="O933" s="15"/>
      <c r="P933" s="15"/>
    </row>
    <row r="934" spans="1:16" ht="15.75" customHeight="1">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23864</v>
      </c>
      <c r="M934" s="449" t="s">
        <v>4064</v>
      </c>
      <c r="N934" s="15"/>
      <c r="O934" s="15"/>
      <c r="P934" s="15"/>
    </row>
    <row r="935" spans="1:16" ht="15.75" customHeight="1">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23865</v>
      </c>
      <c r="M935" s="449" t="s">
        <v>4064</v>
      </c>
      <c r="N935" s="15"/>
      <c r="O935" s="15"/>
      <c r="P935" s="15"/>
    </row>
    <row r="936" spans="1:16" ht="15.75" customHeight="1">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23866</v>
      </c>
      <c r="M936" s="449" t="s">
        <v>4064</v>
      </c>
      <c r="N936" s="15"/>
      <c r="O936" s="15"/>
      <c r="P936" s="15"/>
    </row>
    <row r="937" spans="1:16" ht="15.75" customHeight="1">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23867</v>
      </c>
      <c r="M937" s="449" t="s">
        <v>4064</v>
      </c>
      <c r="N937" s="15"/>
      <c r="O937" s="15"/>
      <c r="P937" s="15"/>
    </row>
    <row r="938" spans="1:16" ht="15.75" customHeight="1">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23866</v>
      </c>
      <c r="M938" s="449" t="s">
        <v>4064</v>
      </c>
      <c r="N938" s="15"/>
      <c r="O938" s="15"/>
      <c r="P938" s="15"/>
    </row>
    <row r="939" spans="1:16" ht="15.75" customHeight="1">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23868</v>
      </c>
      <c r="M939" s="449" t="s">
        <v>4064</v>
      </c>
      <c r="N939" s="15"/>
      <c r="O939" s="15"/>
      <c r="P939" s="15"/>
    </row>
    <row r="940" spans="1:16" ht="15.75" customHeight="1">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23869</v>
      </c>
      <c r="M940" s="449" t="s">
        <v>4064</v>
      </c>
      <c r="N940" s="15"/>
      <c r="O940" s="15"/>
      <c r="P940" s="15"/>
    </row>
    <row r="941" spans="1:16" ht="15.75" customHeight="1">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23870</v>
      </c>
      <c r="M941" s="449" t="s">
        <v>4064</v>
      </c>
      <c r="N941" s="15"/>
      <c r="O941" s="15"/>
      <c r="P941" s="15"/>
    </row>
    <row r="942" spans="1:16" ht="15.75" customHeight="1">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23871</v>
      </c>
      <c r="M942" s="449" t="s">
        <v>4064</v>
      </c>
      <c r="N942" s="15"/>
      <c r="O942" s="15"/>
      <c r="P942" s="15"/>
    </row>
    <row r="943" spans="1:16" ht="15.75" customHeight="1">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23872</v>
      </c>
      <c r="M943" s="449" t="s">
        <v>4064</v>
      </c>
      <c r="N943" s="15"/>
      <c r="O943" s="15"/>
      <c r="P943" s="15"/>
    </row>
    <row r="944" spans="1:16" ht="15.75" customHeight="1">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611</v>
      </c>
      <c r="L944" s="95" t="s">
        <v>23873</v>
      </c>
      <c r="M944" s="477" t="s">
        <v>23881</v>
      </c>
      <c r="N944" s="17" t="s">
        <v>19701</v>
      </c>
      <c r="O944" s="15"/>
      <c r="P944" s="15"/>
    </row>
    <row r="945" spans="1:16" ht="15.75" customHeight="1">
      <c r="A945" s="20">
        <v>3873</v>
      </c>
      <c r="B945" s="22" t="str">
        <f>VLOOKUP(A945,VODANET!C$5:D3119,2,0)</f>
        <v>SES-BAIM-3873</v>
      </c>
      <c r="C945" s="22" t="str">
        <f>VLOOKUP(A945,VODANET!C$5:M3159,11,0)</f>
        <v>VODANET</v>
      </c>
      <c r="D945" s="10" t="str">
        <f>VLOOKUP(A945,VODANET!C$5:O3067,13,0)</f>
        <v>BALDIM</v>
      </c>
      <c r="E945" s="355" t="str">
        <f>VLOOKUP(A945,VODANET!C$5:P3067,14,0)</f>
        <v>CENTRO</v>
      </c>
      <c r="F945" s="355">
        <f>VLOOKUP(A945,Anatel!A$3:R3961,18,0)</f>
        <v>0</v>
      </c>
      <c r="G945" s="355"/>
      <c r="H945" s="13" t="e">
        <f>VLOOKUP(A945,VODANET!C948:AH3063,32,0)</f>
        <v>#N/A</v>
      </c>
      <c r="I945" s="13">
        <v>41964</v>
      </c>
      <c r="J945" s="13"/>
      <c r="K945" s="36" t="s">
        <v>611</v>
      </c>
      <c r="L945" s="495" t="s">
        <v>23879</v>
      </c>
      <c r="M945" s="449" t="s">
        <v>4064</v>
      </c>
      <c r="N945" s="15"/>
      <c r="O945" s="15"/>
      <c r="P945" s="15"/>
    </row>
    <row r="946" spans="1:16" ht="15.75" customHeight="1">
      <c r="A946" s="20">
        <v>3109</v>
      </c>
      <c r="B946" s="22" t="str">
        <f>VLOOKUP(A946,VODANET!C$5:D3047,2,0)</f>
        <v>SES-CONS-0894</v>
      </c>
      <c r="C946" s="22" t="str">
        <f>VLOOKUP(A946,VODANET!C$5:M3068,11,0)</f>
        <v>VODANET</v>
      </c>
      <c r="D946" s="10" t="str">
        <f>VLOOKUP(A946,VODANET!C$5:O3068,13,0)</f>
        <v>CONFINS</v>
      </c>
      <c r="E946" s="355" t="str">
        <f>VLOOKUP(A946,VODANET!C$5:P3068,14,0)</f>
        <v>CENTRO</v>
      </c>
      <c r="F946" s="355" t="str">
        <f>VLOOKUP(A946,Anatel!A$3:R3962,18,0)</f>
        <v>SAOM</v>
      </c>
      <c r="G946" s="355"/>
      <c r="H946" s="13" t="e">
        <f>VLOOKUP(A946,VODANET!C949:AH3064,32,0)</f>
        <v>#N/A</v>
      </c>
      <c r="I946" s="13">
        <v>41968</v>
      </c>
      <c r="J946" s="13"/>
      <c r="K946" s="36" t="s">
        <v>611</v>
      </c>
      <c r="L946" s="495" t="s">
        <v>23880</v>
      </c>
      <c r="M946" s="449" t="s">
        <v>4064</v>
      </c>
      <c r="N946" s="15"/>
      <c r="O946" s="15"/>
      <c r="P946" s="15"/>
    </row>
    <row r="947" spans="1:16" ht="15.75" customHeight="1">
      <c r="A947" s="20">
        <v>3787</v>
      </c>
      <c r="B947" s="22" t="str">
        <f>VLOOKUP(A947,VODANET!C$5:D3048,2,0)</f>
        <v>SES-BEIM-3787</v>
      </c>
      <c r="C947" s="22" t="str">
        <f>VLOOKUP(A947,VODANET!C$5:M3069,11,0)</f>
        <v>VODANET</v>
      </c>
      <c r="D947" s="10" t="str">
        <f>VLOOKUP(A947,VODANET!C$5:O3069,13,0)</f>
        <v>BETIM</v>
      </c>
      <c r="E947" s="355" t="str">
        <f>VLOOKUP(A947,VODANET!C$5:P3069,14,0)</f>
        <v>CENTRO</v>
      </c>
      <c r="F947" s="355" t="str">
        <f>VLOOKUP(A947,Anatel!A$3:R3963,18,0)</f>
        <v>SAOM</v>
      </c>
      <c r="G947" s="355"/>
      <c r="H947" s="13" t="e">
        <f>VLOOKUP(A947,VODANET!C950:AH3065,32,0)</f>
        <v>#N/A</v>
      </c>
      <c r="I947" s="13">
        <v>41970</v>
      </c>
      <c r="J947" s="13"/>
      <c r="K947" s="36" t="s">
        <v>611</v>
      </c>
      <c r="L947" s="495" t="s">
        <v>23882</v>
      </c>
      <c r="M947" s="449" t="s">
        <v>4064</v>
      </c>
      <c r="N947" s="15"/>
      <c r="O947" s="15"/>
      <c r="P947" s="15"/>
    </row>
    <row r="948" spans="1:16" ht="15.75" customHeight="1">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row r="949" spans="1:16" ht="15.75" customHeight="1">
      <c r="A949" s="20"/>
      <c r="B949" s="22" t="e">
        <f>VLOOKUP(A949,VODANET!C$5:D3050,2,0)</f>
        <v>#N/A</v>
      </c>
      <c r="C949" s="22" t="e">
        <f>VLOOKUP(A949,VODANET!C$5:M3071,11,0)</f>
        <v>#N/A</v>
      </c>
      <c r="D949" s="10" t="e">
        <f>VLOOKUP(A949,VODANET!C$5:O3071,13,0)</f>
        <v>#N/A</v>
      </c>
      <c r="E949" s="355" t="e">
        <f>VLOOKUP(A949,VODANET!C$5:P3071,14,0)</f>
        <v>#N/A</v>
      </c>
      <c r="F949" s="355" t="e">
        <f>VLOOKUP(A949,Anatel!A$3:R3965,18,0)</f>
        <v>#N/A</v>
      </c>
      <c r="G949" s="355"/>
      <c r="H949" s="13" t="e">
        <f>VLOOKUP(A949,VODANET!C952:AH3067,32,0)</f>
        <v>#N/A</v>
      </c>
      <c r="I949" s="13"/>
      <c r="J949" s="13"/>
      <c r="K949" s="36"/>
      <c r="L949" s="95"/>
      <c r="M949" s="449" t="s">
        <v>4064</v>
      </c>
    </row>
    <row r="950" spans="1:16" ht="15.75" customHeight="1">
      <c r="A950" s="20"/>
      <c r="B950" s="22" t="e">
        <f>VLOOKUP(A950,VODANET!C$5:D3051,2,0)</f>
        <v>#N/A</v>
      </c>
      <c r="C950" s="22" t="e">
        <f>VLOOKUP(A950,VODANET!C$5:M3072,11,0)</f>
        <v>#N/A</v>
      </c>
      <c r="D950" s="10" t="e">
        <f>VLOOKUP(A950,VODANET!C$5:O3072,13,0)</f>
        <v>#N/A</v>
      </c>
      <c r="E950" s="355" t="e">
        <f>VLOOKUP(A950,VODANET!C$5:P3072,14,0)</f>
        <v>#N/A</v>
      </c>
      <c r="F950" s="355" t="e">
        <f>VLOOKUP(A950,Anatel!A$3:R3966,18,0)</f>
        <v>#N/A</v>
      </c>
      <c r="G950" s="355"/>
      <c r="H950" s="13" t="e">
        <f>VLOOKUP(A950,VODANET!C953:AH3068,32,0)</f>
        <v>#N/A</v>
      </c>
      <c r="I950" s="13"/>
      <c r="J950" s="13"/>
      <c r="K950" s="36"/>
      <c r="L950" s="95"/>
      <c r="M950" s="449" t="s">
        <v>4064</v>
      </c>
    </row>
    <row r="951" spans="1:16" ht="15.75" customHeight="1">
      <c r="A951" s="20"/>
      <c r="B951" s="22" t="e">
        <f>VLOOKUP(A951,VODANET!C$5:D3052,2,0)</f>
        <v>#N/A</v>
      </c>
      <c r="C951" s="22" t="e">
        <f>VLOOKUP(A951,VODANET!C$5:M3073,11,0)</f>
        <v>#N/A</v>
      </c>
      <c r="D951" s="10" t="e">
        <f>VLOOKUP(A951,VODANET!C$5:O3073,13,0)</f>
        <v>#N/A</v>
      </c>
      <c r="E951" s="355" t="e">
        <f>VLOOKUP(A951,VODANET!C$5:P3073,14,0)</f>
        <v>#N/A</v>
      </c>
      <c r="F951" s="355" t="e">
        <f>VLOOKUP(A951,Anatel!A$3:R3967,18,0)</f>
        <v>#N/A</v>
      </c>
      <c r="G951" s="355"/>
      <c r="H951" s="13" t="e">
        <f>VLOOKUP(A951,VODANET!C954:AH3069,32,0)</f>
        <v>#N/A</v>
      </c>
      <c r="I951" s="13"/>
      <c r="J951" s="13"/>
      <c r="K951" s="36"/>
      <c r="L951" s="95"/>
      <c r="M951" s="449" t="s">
        <v>4064</v>
      </c>
    </row>
    <row r="952" spans="1:16" ht="15.75" customHeight="1">
      <c r="A952" s="20"/>
      <c r="B952" s="22" t="e">
        <f>VLOOKUP(A952,VODANET!C$5:D3053,2,0)</f>
        <v>#N/A</v>
      </c>
      <c r="C952" s="22" t="e">
        <f>VLOOKUP(A952,VODANET!C$5:M3074,11,0)</f>
        <v>#N/A</v>
      </c>
      <c r="D952" s="10" t="e">
        <f>VLOOKUP(A952,VODANET!C$5:O3074,13,0)</f>
        <v>#N/A</v>
      </c>
      <c r="E952" s="355" t="e">
        <f>VLOOKUP(A952,VODANET!C$5:P3074,14,0)</f>
        <v>#N/A</v>
      </c>
      <c r="F952" s="355" t="e">
        <f>VLOOKUP(A952,Anatel!A$3:R3968,18,0)</f>
        <v>#N/A</v>
      </c>
      <c r="G952" s="355"/>
      <c r="H952" s="13" t="e">
        <f>VLOOKUP(A952,VODANET!C955:AH3070,32,0)</f>
        <v>#N/A</v>
      </c>
      <c r="I952" s="13"/>
      <c r="J952" s="13"/>
      <c r="K952" s="36"/>
      <c r="L952" s="95"/>
      <c r="M952" s="449" t="s">
        <v>4064</v>
      </c>
    </row>
    <row r="953" spans="1:16" ht="15.75" customHeight="1">
      <c r="A953" s="20"/>
      <c r="B953" s="22" t="e">
        <f>VLOOKUP(A953,VODANET!C$5:D3054,2,0)</f>
        <v>#N/A</v>
      </c>
      <c r="C953" s="22" t="e">
        <f>VLOOKUP(A953,VODANET!C$5:M3075,11,0)</f>
        <v>#N/A</v>
      </c>
      <c r="D953" s="10" t="e">
        <f>VLOOKUP(A953,VODANET!C$5:O3075,13,0)</f>
        <v>#N/A</v>
      </c>
      <c r="E953" s="355" t="e">
        <f>VLOOKUP(A953,VODANET!C$5:P3075,14,0)</f>
        <v>#N/A</v>
      </c>
      <c r="F953" s="355" t="e">
        <f>VLOOKUP(A953,Anatel!A$3:R3969,18,0)</f>
        <v>#N/A</v>
      </c>
      <c r="G953" s="355"/>
      <c r="H953" s="13" t="e">
        <f>VLOOKUP(A953,VODANET!C956:AH3071,32,0)</f>
        <v>#N/A</v>
      </c>
      <c r="I953" s="13"/>
      <c r="J953" s="13"/>
      <c r="K953" s="36"/>
      <c r="L953" s="95"/>
      <c r="M953" s="449" t="s">
        <v>4064</v>
      </c>
    </row>
    <row r="954" spans="1:16" ht="15.75" customHeight="1">
      <c r="A954" s="20"/>
      <c r="B954" s="22" t="e">
        <f>VLOOKUP(A954,VODANET!C$5:D3055,2,0)</f>
        <v>#N/A</v>
      </c>
      <c r="C954" s="22" t="e">
        <f>VLOOKUP(A954,VODANET!C$5:M3076,11,0)</f>
        <v>#N/A</v>
      </c>
      <c r="D954" s="10" t="e">
        <f>VLOOKUP(A954,VODANET!C$5:O3076,13,0)</f>
        <v>#N/A</v>
      </c>
      <c r="E954" s="355" t="e">
        <f>VLOOKUP(A954,VODANET!C$5:P3076,14,0)</f>
        <v>#N/A</v>
      </c>
      <c r="F954" s="355" t="e">
        <f>VLOOKUP(A954,Anatel!A$3:R3970,18,0)</f>
        <v>#N/A</v>
      </c>
      <c r="G954" s="355"/>
      <c r="H954" s="13" t="e">
        <f>VLOOKUP(A954,VODANET!C957:AH3072,32,0)</f>
        <v>#N/A</v>
      </c>
      <c r="I954" s="13"/>
      <c r="J954" s="13"/>
      <c r="K954" s="36"/>
      <c r="L954" s="95"/>
      <c r="M954" s="449" t="s">
        <v>4064</v>
      </c>
    </row>
    <row r="955" spans="1:16" ht="15.75" customHeight="1">
      <c r="A955" s="20"/>
      <c r="B955" s="22" t="e">
        <f>VLOOKUP(A955,VODANET!C$5:D3056,2,0)</f>
        <v>#N/A</v>
      </c>
      <c r="C955" s="22" t="e">
        <f>VLOOKUP(A955,VODANET!C$5:M3077,11,0)</f>
        <v>#N/A</v>
      </c>
      <c r="D955" s="10" t="e">
        <f>VLOOKUP(A955,VODANET!C$5:O3077,13,0)</f>
        <v>#N/A</v>
      </c>
      <c r="E955" s="355" t="e">
        <f>VLOOKUP(A955,VODANET!C$5:P3077,14,0)</f>
        <v>#N/A</v>
      </c>
      <c r="F955" s="355" t="e">
        <f>VLOOKUP(A955,Anatel!A$3:R3971,18,0)</f>
        <v>#N/A</v>
      </c>
      <c r="G955" s="355"/>
      <c r="H955" s="13" t="e">
        <f>VLOOKUP(A955,VODANET!C958:AH3073,32,0)</f>
        <v>#N/A</v>
      </c>
      <c r="I955" s="13"/>
      <c r="J955" s="13"/>
      <c r="K955" s="36"/>
      <c r="L955" s="95"/>
      <c r="M955" s="449" t="s">
        <v>4064</v>
      </c>
    </row>
    <row r="956" spans="1:16" ht="15.75" customHeight="1">
      <c r="A956" s="20"/>
      <c r="B956" s="22" t="e">
        <f>VLOOKUP(A956,VODANET!C$5:D3057,2,0)</f>
        <v>#N/A</v>
      </c>
      <c r="C956" s="22" t="e">
        <f>VLOOKUP(A956,VODANET!C$5:M3078,11,0)</f>
        <v>#N/A</v>
      </c>
      <c r="D956" s="10" t="e">
        <f>VLOOKUP(A956,VODANET!C$5:O3078,13,0)</f>
        <v>#N/A</v>
      </c>
      <c r="E956" s="355" t="e">
        <f>VLOOKUP(A956,VODANET!C$5:P3078,14,0)</f>
        <v>#N/A</v>
      </c>
      <c r="F956" s="355" t="e">
        <f>VLOOKUP(A956,Anatel!A$3:R3972,18,0)</f>
        <v>#N/A</v>
      </c>
      <c r="G956" s="355"/>
      <c r="H956" s="13" t="e">
        <f>VLOOKUP(A956,VODANET!C959:AH3074,32,0)</f>
        <v>#N/A</v>
      </c>
      <c r="I956" s="13"/>
      <c r="J956" s="13"/>
      <c r="K956" s="36"/>
      <c r="L956" s="95"/>
      <c r="M956" s="449" t="s">
        <v>4064</v>
      </c>
    </row>
    <row r="957" spans="1:16" ht="15.75" customHeight="1">
      <c r="A957" s="20"/>
      <c r="B957" s="22" t="e">
        <f>VLOOKUP(A957,VODANET!C$5:D3058,2,0)</f>
        <v>#N/A</v>
      </c>
      <c r="C957" s="22" t="e">
        <f>VLOOKUP(A957,VODANET!C$5:M3079,11,0)</f>
        <v>#N/A</v>
      </c>
      <c r="D957" s="10" t="e">
        <f>VLOOKUP(A957,VODANET!C$5:O3079,13,0)</f>
        <v>#N/A</v>
      </c>
      <c r="E957" s="355" t="e">
        <f>VLOOKUP(A957,VODANET!C$5:P3079,14,0)</f>
        <v>#N/A</v>
      </c>
      <c r="F957" s="355" t="e">
        <f>VLOOKUP(A957,Anatel!A$3:R3973,18,0)</f>
        <v>#N/A</v>
      </c>
      <c r="G957" s="355"/>
      <c r="H957" s="13" t="e">
        <f>VLOOKUP(A957,VODANET!C960:AH3075,32,0)</f>
        <v>#N/A</v>
      </c>
      <c r="I957" s="13"/>
      <c r="J957" s="13"/>
      <c r="K957" s="36"/>
      <c r="L957" s="95"/>
      <c r="M957" s="449" t="s">
        <v>4064</v>
      </c>
    </row>
    <row r="958" spans="1:16" ht="15.75" customHeight="1">
      <c r="A958" s="20"/>
      <c r="B958" s="22" t="e">
        <f>VLOOKUP(A958,VODANET!C$5:D3059,2,0)</f>
        <v>#N/A</v>
      </c>
      <c r="C958" s="22" t="e">
        <f>VLOOKUP(A958,VODANET!C$5:M3080,11,0)</f>
        <v>#N/A</v>
      </c>
      <c r="D958" s="10" t="e">
        <f>VLOOKUP(A958,VODANET!C$5:O3080,13,0)</f>
        <v>#N/A</v>
      </c>
      <c r="E958" s="355" t="e">
        <f>VLOOKUP(A958,VODANET!C$5:P3080,14,0)</f>
        <v>#N/A</v>
      </c>
      <c r="F958" s="355" t="e">
        <f>VLOOKUP(A958,Anatel!A$3:R3974,18,0)</f>
        <v>#N/A</v>
      </c>
      <c r="G958" s="355"/>
      <c r="H958" s="13" t="e">
        <f>VLOOKUP(A958,VODANET!C961:AH3076,32,0)</f>
        <v>#N/A</v>
      </c>
      <c r="I958" s="13"/>
      <c r="J958" s="13"/>
      <c r="K958" s="36"/>
      <c r="L958" s="95"/>
      <c r="M958" s="449" t="s">
        <v>4064</v>
      </c>
    </row>
    <row r="959" spans="1:16" ht="15.75" customHeight="1">
      <c r="A959" s="20"/>
      <c r="B959" s="22" t="e">
        <f>VLOOKUP(A959,VODANET!C$5:D3060,2,0)</f>
        <v>#N/A</v>
      </c>
      <c r="C959" s="22" t="e">
        <f>VLOOKUP(A959,VODANET!C$5:M3081,11,0)</f>
        <v>#N/A</v>
      </c>
      <c r="D959" s="10" t="e">
        <f>VLOOKUP(A959,VODANET!C$5:O3081,13,0)</f>
        <v>#N/A</v>
      </c>
      <c r="E959" s="355" t="e">
        <f>VLOOKUP(A959,VODANET!C$5:P3081,14,0)</f>
        <v>#N/A</v>
      </c>
      <c r="F959" s="355" t="e">
        <f>VLOOKUP(A959,Anatel!A$3:R3975,18,0)</f>
        <v>#N/A</v>
      </c>
      <c r="G959" s="355"/>
      <c r="H959" s="13" t="e">
        <f>VLOOKUP(A959,VODANET!C962:AH3077,32,0)</f>
        <v>#N/A</v>
      </c>
      <c r="I959" s="13"/>
      <c r="J959" s="13"/>
      <c r="K959" s="36"/>
      <c r="L959" s="95"/>
      <c r="M959" s="449" t="s">
        <v>4064</v>
      </c>
    </row>
    <row r="960" spans="1:16" ht="15.75" customHeight="1">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2"/>
  <sortState ref="A3:O518">
    <sortCondition ref="I3:I51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9440</v>
      </c>
      <c r="C2" s="150">
        <f>2400-C3</f>
        <v>369</v>
      </c>
    </row>
    <row r="3" spans="2:16" ht="22.5" customHeight="1" thickBot="1">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87">
        <v>40</v>
      </c>
      <c r="D27" s="488"/>
      <c r="E27" s="487">
        <v>40</v>
      </c>
      <c r="F27" s="488"/>
      <c r="G27" s="487">
        <v>40</v>
      </c>
      <c r="H27" s="488"/>
      <c r="I27" s="487">
        <v>40</v>
      </c>
      <c r="J27" s="488"/>
      <c r="K27" s="487">
        <v>40</v>
      </c>
      <c r="L27" s="488"/>
      <c r="M27" s="110">
        <f>SUM(C27:L27)</f>
        <v>200</v>
      </c>
    </row>
    <row r="28" spans="2:14" ht="16.5" customHeight="1">
      <c r="B28" s="104" t="s">
        <v>5490</v>
      </c>
      <c r="C28" s="487">
        <f>COUNTIFS(VODANET!$AB$5:$AB$4966,"&gt;="&amp;Mensal!C26,VODANET!$AB$5:$AB$4966,"&lt;="&amp;Mensal!D26)</f>
        <v>56</v>
      </c>
      <c r="D28" s="488"/>
      <c r="E28" s="487">
        <f>COUNTIFS(VODANET!$AB$5:$AB$4966,"&gt;="&amp;Mensal!E26,VODANET!$AB$5:$AB$4966,"&lt;="&amp;Mensal!F26)</f>
        <v>41</v>
      </c>
      <c r="F28" s="488"/>
      <c r="G28" s="487">
        <f>COUNTIFS(VODANET!$AB$5:$AB$4966,"&gt;="&amp;Mensal!G26,VODANET!$AB$5:$AB$4966,"&lt;="&amp;Mensal!H26)</f>
        <v>57</v>
      </c>
      <c r="H28" s="488"/>
      <c r="I28" s="487">
        <f>COUNTIFS(VODANET!$AB$5:$AB$4966,"&gt;="&amp;Mensal!I26,VODANET!$AB$5:$AB$4966,"&lt;="&amp;Mensal!J26)</f>
        <v>21</v>
      </c>
      <c r="J28" s="488"/>
      <c r="K28" s="487">
        <f>COUNTIFS(VODANET!$AB$5:$AB$4966,"&gt;="&amp;Mensal!K26,VODANET!$AB$5:$AB$4966,"&lt;="&amp;Mensal!L26)</f>
        <v>21</v>
      </c>
      <c r="L28" s="488"/>
      <c r="M28" s="110">
        <f>SUM(C28:L28)</f>
        <v>196</v>
      </c>
    </row>
    <row r="29" spans="2:14" ht="16.5" customHeight="1" thickBot="1">
      <c r="B29" s="105" t="s">
        <v>6759</v>
      </c>
      <c r="C29" s="485">
        <v>0</v>
      </c>
      <c r="D29" s="486"/>
      <c r="E29" s="485">
        <v>0</v>
      </c>
      <c r="F29" s="486"/>
      <c r="G29" s="485">
        <v>0</v>
      </c>
      <c r="H29" s="486"/>
      <c r="I29" s="485">
        <v>0</v>
      </c>
      <c r="J29" s="486"/>
      <c r="K29" s="485">
        <v>6</v>
      </c>
      <c r="L29" s="486"/>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2031</v>
      </c>
    </row>
    <row r="38" spans="2:11" ht="24.75" customHeight="1" thickBot="1">
      <c r="B38" s="106" t="s">
        <v>6578</v>
      </c>
      <c r="C38" s="107">
        <v>41155</v>
      </c>
      <c r="D38" s="108">
        <v>41159</v>
      </c>
      <c r="E38" s="107">
        <v>41162</v>
      </c>
      <c r="F38" s="108">
        <v>41166</v>
      </c>
      <c r="G38" s="107">
        <v>41169</v>
      </c>
      <c r="H38" s="108">
        <v>41173</v>
      </c>
      <c r="I38" s="107">
        <v>41176</v>
      </c>
      <c r="J38" s="108">
        <v>41180</v>
      </c>
      <c r="K38" s="109" t="s">
        <v>5488</v>
      </c>
    </row>
    <row r="39" spans="2:11" ht="16.5" customHeight="1">
      <c r="B39" s="104" t="s">
        <v>5489</v>
      </c>
      <c r="C39" s="487">
        <v>18</v>
      </c>
      <c r="D39" s="488"/>
      <c r="E39" s="487">
        <v>58</v>
      </c>
      <c r="F39" s="488"/>
      <c r="G39" s="487">
        <v>58</v>
      </c>
      <c r="H39" s="488"/>
      <c r="I39" s="487">
        <v>56</v>
      </c>
      <c r="J39" s="488"/>
      <c r="K39" s="110">
        <f>SUM(C39:J39)</f>
        <v>190</v>
      </c>
    </row>
    <row r="40" spans="2:11" ht="16.5" customHeight="1">
      <c r="B40" s="104" t="s">
        <v>5490</v>
      </c>
      <c r="C40" s="487">
        <f>COUNTIFS(VODANET!$AB$5:$AB$4966,"&gt;="&amp;Mensal!C38,VODANET!$AB$5:$AB$4966,"&lt;="&amp;Mensal!D38)</f>
        <v>14</v>
      </c>
      <c r="D40" s="488"/>
      <c r="E40" s="487">
        <f>COUNTIFS(VODANET!$AB$5:$AB$4966,"&gt;="&amp;Mensal!E38,VODANET!$AB$5:$AB$4966,"&lt;="&amp;Mensal!F38)</f>
        <v>26</v>
      </c>
      <c r="F40" s="488"/>
      <c r="G40" s="487">
        <f>COUNTIFS(VODANET!$AB$5:$AB$4966,"&gt;="&amp;Mensal!G38,VODANET!$AB$5:$AB$4966,"&lt;="&amp;Mensal!H38)</f>
        <v>68</v>
      </c>
      <c r="H40" s="488"/>
      <c r="I40" s="487">
        <f>COUNTIFS(VODANET!$AB$5:$AB$4966,"&gt;="&amp;Mensal!I38,VODANET!$AB$5:$AB$4966,"&lt;="&amp;Mensal!J38)</f>
        <v>33</v>
      </c>
      <c r="J40" s="488"/>
      <c r="K40" s="110">
        <f>SUM(C40:J40)</f>
        <v>141</v>
      </c>
    </row>
    <row r="41" spans="2:11" ht="16.5" customHeight="1" thickBot="1">
      <c r="B41" s="105" t="s">
        <v>6759</v>
      </c>
      <c r="C41" s="485">
        <v>7</v>
      </c>
      <c r="D41" s="486"/>
      <c r="E41" s="485">
        <v>16</v>
      </c>
      <c r="F41" s="486"/>
      <c r="G41" s="485">
        <v>6</v>
      </c>
      <c r="H41" s="486"/>
      <c r="I41" s="485">
        <v>15</v>
      </c>
      <c r="J41" s="486"/>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2031</v>
      </c>
    </row>
    <row r="51" spans="2:13" ht="16.5" customHeight="1" thickBot="1">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87">
        <v>50</v>
      </c>
      <c r="D52" s="488"/>
      <c r="E52" s="487">
        <v>20</v>
      </c>
      <c r="F52" s="488"/>
      <c r="G52" s="487">
        <v>20</v>
      </c>
      <c r="H52" s="488"/>
      <c r="I52" s="487">
        <v>90</v>
      </c>
      <c r="J52" s="488"/>
      <c r="K52" s="487">
        <v>10</v>
      </c>
      <c r="L52" s="488"/>
      <c r="M52" s="110">
        <f>SUM(C52:L52)</f>
        <v>190</v>
      </c>
    </row>
    <row r="53" spans="2:13" ht="16.5" customHeight="1">
      <c r="B53" s="104" t="s">
        <v>5490</v>
      </c>
      <c r="C53" s="487">
        <f>COUNTIFS(VODANET!$AB$5:$AB$4966,"&gt;="&amp;Mensal!C51,VODANET!$AB$5:$AB$4966,"&lt;="&amp;Mensal!D51)</f>
        <v>29</v>
      </c>
      <c r="D53" s="488"/>
      <c r="E53" s="487">
        <f>COUNTIFS(VODANET!$AB$5:$AB$4966,"&gt;="&amp;Mensal!E51,VODANET!$AB$5:$AB$4966,"&lt;="&amp;Mensal!F51)</f>
        <v>12</v>
      </c>
      <c r="F53" s="488"/>
      <c r="G53" s="487">
        <f>COUNTIFS(VODANET!$AB$5:$AB$4966,"&gt;="&amp;Mensal!G51,VODANET!$AB$5:$AB$4966,"&lt;="&amp;Mensal!H51)</f>
        <v>17</v>
      </c>
      <c r="H53" s="488"/>
      <c r="I53" s="487">
        <f>COUNTIFS(VODANET!$AB$5:$AB$4966,"&gt;="&amp;Mensal!I51,VODANET!$AB$5:$AB$4966,"&lt;="&amp;Mensal!J51)</f>
        <v>33</v>
      </c>
      <c r="J53" s="488"/>
      <c r="K53" s="487">
        <f>COUNTIFS(VODANET!$AB$5:$AB$4966,"&gt;="&amp;Mensal!K51,VODANET!$AB$5:$AB$4966,"&lt;="&amp;Mensal!L51)</f>
        <v>22</v>
      </c>
      <c r="L53" s="488"/>
      <c r="M53" s="110">
        <f>SUM(C53:L53)</f>
        <v>113</v>
      </c>
    </row>
    <row r="54" spans="2:13" ht="16.5" customHeight="1" thickBot="1">
      <c r="B54" s="105" t="s">
        <v>6759</v>
      </c>
      <c r="C54" s="485">
        <v>3</v>
      </c>
      <c r="D54" s="486"/>
      <c r="E54" s="485">
        <v>7</v>
      </c>
      <c r="F54" s="486"/>
      <c r="G54" s="485">
        <v>6</v>
      </c>
      <c r="H54" s="486"/>
      <c r="I54" s="485">
        <v>0</v>
      </c>
      <c r="J54" s="486"/>
      <c r="K54" s="485">
        <v>0</v>
      </c>
      <c r="L54" s="486"/>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2031</v>
      </c>
    </row>
    <row r="63" spans="2:13" ht="16.5" customHeight="1" thickBot="1">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87">
        <v>0</v>
      </c>
      <c r="D64" s="488"/>
      <c r="E64" s="487">
        <v>40</v>
      </c>
      <c r="F64" s="488"/>
      <c r="G64" s="487">
        <v>30</v>
      </c>
      <c r="H64" s="488"/>
      <c r="I64" s="487">
        <v>50</v>
      </c>
      <c r="J64" s="488"/>
      <c r="K64" s="487">
        <v>80</v>
      </c>
      <c r="L64" s="488"/>
      <c r="M64" s="110">
        <f>SUM(C64:L64)</f>
        <v>200</v>
      </c>
    </row>
    <row r="65" spans="2:13" ht="16.5" customHeight="1">
      <c r="B65" s="104" t="s">
        <v>5490</v>
      </c>
      <c r="C65" s="487">
        <f>COUNTIFS(VODANET!$AB$5:$AB$4966,"&gt;="&amp;Mensal!C63,VODANET!$AB$5:$AB$4966,"&lt;="&amp;Mensal!D63)</f>
        <v>0</v>
      </c>
      <c r="D65" s="488"/>
      <c r="E65" s="487">
        <f>COUNTIFS(VODANET!$AB$5:$AB$4966,"&gt;="&amp;Mensal!E63,VODANET!$AB$5:$AB$4966,"&lt;="&amp;Mensal!F63)</f>
        <v>33</v>
      </c>
      <c r="F65" s="488"/>
      <c r="G65" s="487">
        <f>COUNTIFS(VODANET!$AB$5:$AB$4966,"&gt;="&amp;Mensal!G63,VODANET!$AB$5:$AB$4966,"&lt;="&amp;Mensal!H63)</f>
        <v>6</v>
      </c>
      <c r="H65" s="488"/>
      <c r="I65" s="487">
        <f>COUNTIFS(VODANET!$AB$5:$AB$4966,"&gt;="&amp;Mensal!I63,VODANET!$AB$5:$AB$4966,"&lt;="&amp;Mensal!J63)</f>
        <v>56</v>
      </c>
      <c r="J65" s="488"/>
      <c r="K65" s="487">
        <f>COUNTIFS(VODANET!$AB$5:$AB$4966,"&gt;="&amp;Mensal!K63,VODANET!$AB$5:$AB$4966,"&lt;="&amp;Mensal!L63)</f>
        <v>43</v>
      </c>
      <c r="L65" s="488"/>
      <c r="M65" s="110">
        <f>SUM(C65:L65)</f>
        <v>138</v>
      </c>
    </row>
    <row r="66" spans="2:13" ht="16.5" customHeight="1" thickBot="1">
      <c r="B66" s="105" t="s">
        <v>6759</v>
      </c>
      <c r="C66" s="485">
        <v>8</v>
      </c>
      <c r="D66" s="486"/>
      <c r="E66" s="485">
        <v>0</v>
      </c>
      <c r="F66" s="486"/>
      <c r="G66" s="485">
        <v>6</v>
      </c>
      <c r="H66" s="486"/>
      <c r="I66" s="485">
        <v>10</v>
      </c>
      <c r="J66" s="486"/>
      <c r="K66" s="485">
        <v>8</v>
      </c>
      <c r="L66" s="486"/>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138</v>
      </c>
    </row>
    <row r="74" spans="2:13" ht="16.5" customHeight="1" thickBot="1"/>
    <row r="75" spans="2:13" ht="16.5" customHeight="1" thickBot="1">
      <c r="B75" s="135" t="s">
        <v>6414</v>
      </c>
      <c r="C75" s="150">
        <f>C3</f>
        <v>2031</v>
      </c>
    </row>
    <row r="76" spans="2:13" ht="16.5" customHeight="1" thickBot="1">
      <c r="B76" s="106" t="s">
        <v>11940</v>
      </c>
      <c r="C76" s="107">
        <v>41246</v>
      </c>
      <c r="D76" s="108">
        <v>41250</v>
      </c>
      <c r="E76" s="107">
        <v>41253</v>
      </c>
      <c r="F76" s="108">
        <v>41257</v>
      </c>
      <c r="G76" s="107">
        <v>41260</v>
      </c>
      <c r="H76" s="108">
        <v>41264</v>
      </c>
      <c r="I76" s="107">
        <v>41267</v>
      </c>
      <c r="J76" s="108">
        <v>41274</v>
      </c>
      <c r="K76" s="109" t="s">
        <v>5488</v>
      </c>
    </row>
    <row r="77" spans="2:13" ht="16.5" customHeight="1">
      <c r="B77" s="104" t="s">
        <v>5489</v>
      </c>
      <c r="C77" s="487">
        <v>100</v>
      </c>
      <c r="D77" s="488"/>
      <c r="E77" s="487">
        <v>100</v>
      </c>
      <c r="F77" s="488"/>
      <c r="G77" s="487">
        <v>91</v>
      </c>
      <c r="H77" s="488"/>
      <c r="I77" s="487">
        <v>13</v>
      </c>
      <c r="J77" s="488"/>
      <c r="K77" s="110">
        <f>SUM(C77:J77)</f>
        <v>304</v>
      </c>
    </row>
    <row r="78" spans="2:13" ht="16.5" customHeight="1">
      <c r="B78" s="104" t="s">
        <v>5490</v>
      </c>
      <c r="C78" s="487">
        <f>COUNTIFS(VODANET!$AB$5:$AB$4966,"&gt;="&amp;Mensal!C76,VODANET!$AB$5:$AB$4966,"&lt;="&amp;Mensal!D76)</f>
        <v>50</v>
      </c>
      <c r="D78" s="488"/>
      <c r="E78" s="487">
        <f>COUNTIFS(VODANET!$AB$5:$AB$4966,"&gt;="&amp;Mensal!E76,VODANET!$AB$5:$AB$4966,"&lt;="&amp;Mensal!F76)</f>
        <v>80</v>
      </c>
      <c r="F78" s="488"/>
      <c r="G78" s="487">
        <f>COUNTIFS(VODANET!$AB$5:$AB$4966,"&gt;="&amp;Mensal!G76,VODANET!$AB$5:$AB$4966,"&lt;="&amp;Mensal!H76)</f>
        <v>92</v>
      </c>
      <c r="H78" s="488"/>
      <c r="I78" s="487">
        <f>COUNTIFS(VODANET!$AB$5:$AB$4966,"&gt;="&amp;Mensal!I76,VODANET!$AB$5:$AB$4966,"&lt;="&amp;Mensal!J76)</f>
        <v>7</v>
      </c>
      <c r="J78" s="488"/>
      <c r="K78" s="110">
        <f>SUM(C78:J78)</f>
        <v>229</v>
      </c>
    </row>
    <row r="79" spans="2:13" ht="16.5" customHeight="1" thickBot="1">
      <c r="B79" s="105" t="s">
        <v>6759</v>
      </c>
      <c r="C79" s="485">
        <v>10</v>
      </c>
      <c r="D79" s="486"/>
      <c r="E79" s="485">
        <v>6</v>
      </c>
      <c r="F79" s="486"/>
      <c r="G79" s="485">
        <v>7</v>
      </c>
      <c r="H79" s="486"/>
      <c r="I79" s="485">
        <v>0</v>
      </c>
      <c r="J79" s="486"/>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11795</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2031</v>
      </c>
    </row>
    <row r="90" spans="2:13" ht="16.5" customHeight="1" thickBot="1">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87">
        <v>10</v>
      </c>
      <c r="D91" s="488"/>
      <c r="E91" s="487">
        <v>10</v>
      </c>
      <c r="F91" s="488"/>
      <c r="G91" s="487">
        <v>10</v>
      </c>
      <c r="H91" s="488"/>
      <c r="I91" s="487">
        <v>10</v>
      </c>
      <c r="J91" s="488"/>
      <c r="K91" s="487">
        <v>10</v>
      </c>
      <c r="L91" s="488"/>
      <c r="M91" s="110">
        <f>SUM(C91:L91)</f>
        <v>50</v>
      </c>
    </row>
    <row r="92" spans="2:13" ht="16.5" customHeight="1">
      <c r="B92" s="104" t="s">
        <v>5490</v>
      </c>
      <c r="C92" s="487">
        <f>COUNTIFS(VODANET!$AB$5:$AB$4966,"&gt;="&amp;Mensal!C90,VODANET!$AB$5:$AB$4966,"&lt;="&amp;Mensal!D90)</f>
        <v>6</v>
      </c>
      <c r="D92" s="488"/>
      <c r="E92" s="487">
        <f>COUNTIFS(VODANET!$AB$5:$AB$4966,"&gt;="&amp;Mensal!E90,VODANET!$AB$5:$AB$4966,"&lt;="&amp;Mensal!F90)</f>
        <v>12</v>
      </c>
      <c r="F92" s="488"/>
      <c r="G92" s="487">
        <f>COUNTIFS(VODANET!$AB$5:$AB$4966,"&gt;="&amp;Mensal!G90,VODANET!$AB$5:$AB$4966,"&lt;="&amp;Mensal!H90)</f>
        <v>9</v>
      </c>
      <c r="H92" s="488"/>
      <c r="I92" s="487">
        <f>COUNTIFS(VODANET!$AB$5:$AB$4966,"&gt;="&amp;Mensal!I90,VODANET!$AB$5:$AB$4966,"&lt;="&amp;Mensal!J90)</f>
        <v>18</v>
      </c>
      <c r="J92" s="488"/>
      <c r="K92" s="487">
        <f>COUNTIFS(VODANET!$AB$5:$AB$4966,"&gt;="&amp;Mensal!K90,VODANET!$AB$5:$AB$4966,"&lt;="&amp;Mensal!L90)</f>
        <v>30</v>
      </c>
      <c r="L92" s="488"/>
      <c r="M92" s="110">
        <f>SUM(C92:L92)</f>
        <v>75</v>
      </c>
    </row>
    <row r="93" spans="2:13" ht="16.5" customHeight="1" thickBot="1">
      <c r="B93" s="105" t="s">
        <v>6759</v>
      </c>
      <c r="C93" s="485">
        <v>1</v>
      </c>
      <c r="D93" s="486"/>
      <c r="E93" s="485">
        <v>0</v>
      </c>
      <c r="F93" s="486"/>
      <c r="G93" s="485">
        <v>3</v>
      </c>
      <c r="H93" s="486"/>
      <c r="I93" s="485">
        <v>0</v>
      </c>
      <c r="J93" s="486"/>
      <c r="K93" s="485">
        <v>8</v>
      </c>
      <c r="L93" s="486"/>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11795</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2031</v>
      </c>
    </row>
    <row r="104" spans="2:13" ht="16.5" customHeight="1" thickBot="1">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87">
        <v>5</v>
      </c>
      <c r="D105" s="488"/>
      <c r="E105" s="487">
        <v>30</v>
      </c>
      <c r="F105" s="488"/>
      <c r="G105" s="487">
        <v>10</v>
      </c>
      <c r="H105" s="488"/>
      <c r="I105" s="487">
        <v>30</v>
      </c>
      <c r="J105" s="488"/>
      <c r="K105" s="487">
        <v>25</v>
      </c>
      <c r="L105" s="488"/>
      <c r="M105" s="110">
        <f>SUM(C105:L105)</f>
        <v>100</v>
      </c>
    </row>
    <row r="106" spans="2:13" ht="16.5" customHeight="1">
      <c r="B106" s="104" t="s">
        <v>5490</v>
      </c>
      <c r="C106" s="487">
        <f>COUNTIFS(VODANET!$AB$5:$AB$4966,"&gt;="&amp;Mensal!C104,VODANET!$AB$5:$AB$4966,"&lt;="&amp;Mensal!D104)</f>
        <v>2</v>
      </c>
      <c r="D106" s="488"/>
      <c r="E106" s="487">
        <f>COUNTIFS(VODANET!$AB$5:$AB$4966,"&gt;="&amp;Mensal!E104,VODANET!$AB$5:$AB$4966,"&lt;="&amp;Mensal!F104)</f>
        <v>29</v>
      </c>
      <c r="F106" s="488"/>
      <c r="G106" s="487">
        <f>COUNTIFS(VODANET!$AB$5:$AB$4966,"&gt;="&amp;Mensal!G104,VODANET!$AB$5:$AB$4966,"&lt;="&amp;Mensal!H104)</f>
        <v>1</v>
      </c>
      <c r="H106" s="488"/>
      <c r="I106" s="487">
        <f>COUNTIFS(VODANET!$AB$5:$AB$4966,"&gt;="&amp;Mensal!I104,VODANET!$AB$5:$AB$4966,"&lt;="&amp;Mensal!J104)</f>
        <v>5</v>
      </c>
      <c r="J106" s="488"/>
      <c r="K106" s="487">
        <f>COUNTIFS(VODANET!$AB$5:$AB$4966,"&gt;="&amp;Mensal!K104,VODANET!$AB$5:$AB$4966,"&lt;="&amp;Mensal!L104)</f>
        <v>26</v>
      </c>
      <c r="L106" s="488"/>
      <c r="M106" s="110">
        <f>SUM(C106:L106)</f>
        <v>63</v>
      </c>
    </row>
    <row r="107" spans="2:13" ht="16.5" customHeight="1" thickBot="1">
      <c r="B107" s="105" t="s">
        <v>6759</v>
      </c>
      <c r="C107" s="485">
        <v>0</v>
      </c>
      <c r="D107" s="486"/>
      <c r="E107" s="485">
        <v>2</v>
      </c>
      <c r="F107" s="486"/>
      <c r="G107" s="485">
        <v>3</v>
      </c>
      <c r="H107" s="486"/>
      <c r="I107" s="485">
        <v>0</v>
      </c>
      <c r="J107" s="486"/>
      <c r="K107" s="485">
        <v>0</v>
      </c>
      <c r="L107" s="486"/>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11795</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2031</v>
      </c>
    </row>
    <row r="117" spans="2:13" ht="16.5" customHeight="1" thickBot="1">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87">
        <v>5</v>
      </c>
      <c r="D118" s="488"/>
      <c r="E118" s="487">
        <v>40</v>
      </c>
      <c r="F118" s="488"/>
      <c r="G118" s="487">
        <v>40</v>
      </c>
      <c r="H118" s="488"/>
      <c r="I118" s="487">
        <v>40</v>
      </c>
      <c r="J118" s="488"/>
      <c r="K118" s="487">
        <v>40</v>
      </c>
      <c r="L118" s="488"/>
      <c r="M118" s="110">
        <f>SUM(C118:L118)</f>
        <v>165</v>
      </c>
    </row>
    <row r="119" spans="2:13" ht="16.5" customHeight="1">
      <c r="B119" s="104" t="s">
        <v>5490</v>
      </c>
      <c r="C119" s="487">
        <f>COUNTIFS(VODANET!$AB$5:$AB$4966,"&gt;="&amp;Mensal!C117,VODANET!$AB$5:$AB$4966,"&lt;="&amp;Mensal!D117)</f>
        <v>9</v>
      </c>
      <c r="D119" s="488"/>
      <c r="E119" s="487">
        <f>COUNTIFS(VODANET!$AB$5:$AB$4966,"&gt;="&amp;Mensal!E117,VODANET!$AB$5:$AB$4966,"&lt;="&amp;Mensal!F117)</f>
        <v>26</v>
      </c>
      <c r="F119" s="488"/>
      <c r="G119" s="487">
        <f>COUNTIFS(VODANET!$AB$5:$AB$4966,"&gt;="&amp;Mensal!G117,VODANET!$AB$5:$AB$4966,"&lt;="&amp;Mensal!H117)</f>
        <v>27</v>
      </c>
      <c r="H119" s="488"/>
      <c r="I119" s="487">
        <f>COUNTIFS(VODANET!$AB$5:$AB$4966,"&gt;="&amp;Mensal!I117,VODANET!$AB$5:$AB$4966,"&lt;="&amp;Mensal!J117)</f>
        <v>14</v>
      </c>
      <c r="J119" s="488"/>
      <c r="K119" s="487">
        <f>COUNTIFS(VODANET!$AB$5:$AB$4966,"&gt;="&amp;Mensal!K117,VODANET!$AB$5:$AB$4966,"&lt;="&amp;Mensal!L117)</f>
        <v>15</v>
      </c>
      <c r="L119" s="488"/>
      <c r="M119" s="110">
        <f>SUM(C119:L119)</f>
        <v>91</v>
      </c>
    </row>
    <row r="120" spans="2:13" ht="16.5" customHeight="1" thickBot="1">
      <c r="B120" s="105" t="s">
        <v>6759</v>
      </c>
      <c r="C120" s="485">
        <v>4</v>
      </c>
      <c r="D120" s="486"/>
      <c r="E120" s="485">
        <v>2</v>
      </c>
      <c r="F120" s="486"/>
      <c r="G120" s="485">
        <v>0</v>
      </c>
      <c r="H120" s="486"/>
      <c r="I120" s="485">
        <v>0</v>
      </c>
      <c r="J120" s="486"/>
      <c r="K120" s="485">
        <v>0</v>
      </c>
      <c r="L120" s="486"/>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11795</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2031</v>
      </c>
    </row>
    <row r="130" spans="2:13" ht="16.5" customHeight="1" thickBot="1">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87">
        <v>40</v>
      </c>
      <c r="D131" s="488"/>
      <c r="E131" s="487">
        <v>40</v>
      </c>
      <c r="F131" s="488"/>
      <c r="G131" s="487">
        <v>40</v>
      </c>
      <c r="H131" s="488"/>
      <c r="I131" s="487">
        <v>40</v>
      </c>
      <c r="J131" s="488"/>
      <c r="K131" s="487">
        <v>40</v>
      </c>
      <c r="L131" s="488"/>
      <c r="M131" s="110">
        <f>SUM(C131:L131)</f>
        <v>200</v>
      </c>
    </row>
    <row r="132" spans="2:13" ht="16.5" customHeight="1">
      <c r="B132" s="104" t="s">
        <v>5490</v>
      </c>
      <c r="C132" s="487">
        <f>COUNTIFS(VODANET!$AB$5:$AB$4966,"&gt;="&amp;Mensal!C130,VODANET!$AB$5:$AB$4966,"&lt;="&amp;Mensal!D130)</f>
        <v>33</v>
      </c>
      <c r="D132" s="488"/>
      <c r="E132" s="487">
        <f>COUNTIFS(VODANET!$AB$5:$AB$4966,"&gt;="&amp;Mensal!E130,VODANET!$AB$5:$AB$4966,"&lt;="&amp;Mensal!F130)</f>
        <v>20</v>
      </c>
      <c r="F132" s="488"/>
      <c r="G132" s="487">
        <f>COUNTIFS(VODANET!$AB$5:$AB$4966,"&gt;="&amp;Mensal!G130,VODANET!$AB$5:$AB$4966,"&lt;="&amp;Mensal!H130)</f>
        <v>15</v>
      </c>
      <c r="H132" s="488"/>
      <c r="I132" s="487">
        <f>COUNTIFS(VODANET!$AB$5:$AB$4966,"&gt;="&amp;Mensal!I130,VODANET!$AB$5:$AB$4966,"&lt;="&amp;Mensal!J130)</f>
        <v>33</v>
      </c>
      <c r="J132" s="488"/>
      <c r="K132" s="487">
        <f>COUNTIFS(VODANET!$AB$5:$AB$4966,"&gt;="&amp;Mensal!K130,VODANET!$AB$5:$AB$4966,"&lt;="&amp;Mensal!L130)</f>
        <v>23</v>
      </c>
      <c r="L132" s="488"/>
      <c r="M132" s="110">
        <f>SUM(C132:L132)</f>
        <v>124</v>
      </c>
    </row>
    <row r="133" spans="2:13" ht="16.5" customHeight="1" thickBot="1">
      <c r="B133" s="105" t="s">
        <v>6759</v>
      </c>
      <c r="C133" s="485">
        <v>4</v>
      </c>
      <c r="D133" s="486"/>
      <c r="E133" s="485">
        <v>0</v>
      </c>
      <c r="F133" s="486"/>
      <c r="G133" s="485">
        <v>4</v>
      </c>
      <c r="H133" s="486"/>
      <c r="I133" s="485">
        <v>1</v>
      </c>
      <c r="J133" s="486"/>
      <c r="K133" s="485">
        <v>5</v>
      </c>
      <c r="L133" s="486"/>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11795</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2031</v>
      </c>
    </row>
    <row r="143" spans="2:13" ht="16.5" customHeight="1" thickBot="1">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87">
        <v>40</v>
      </c>
      <c r="D144" s="488"/>
      <c r="E144" s="487">
        <v>40</v>
      </c>
      <c r="F144" s="488"/>
      <c r="G144" s="487">
        <v>40</v>
      </c>
      <c r="H144" s="488"/>
      <c r="I144" s="487">
        <v>40</v>
      </c>
      <c r="J144" s="488"/>
      <c r="K144" s="487">
        <v>40</v>
      </c>
      <c r="L144" s="488"/>
      <c r="M144" s="110">
        <f>SUM(C144:L144)</f>
        <v>200</v>
      </c>
    </row>
    <row r="145" spans="2:13" ht="16.5" customHeight="1">
      <c r="B145" s="104" t="s">
        <v>5490</v>
      </c>
      <c r="C145" s="487">
        <f>COUNTIFS(VODANET!$AB$5:$AB$4966,"&gt;="&amp;Mensal!C143,VODANET!$AB$5:$AB$4966,"&lt;="&amp;Mensal!D143)</f>
        <v>28</v>
      </c>
      <c r="D145" s="488"/>
      <c r="E145" s="487">
        <f>COUNTIFS(VODANET!$AB$5:$AB$4966,"&gt;="&amp;Mensal!E143,VODANET!$AB$5:$AB$4966,"&lt;="&amp;Mensal!F143)</f>
        <v>32</v>
      </c>
      <c r="F145" s="488"/>
      <c r="G145" s="487">
        <f>COUNTIFS(VODANET!$AB$5:$AB$4966,"&gt;="&amp;Mensal!G143,VODANET!$AB$5:$AB$4966,"&lt;="&amp;Mensal!H143)</f>
        <v>40</v>
      </c>
      <c r="H145" s="488"/>
      <c r="I145" s="487">
        <f>COUNTIFS(VODANET!$AB$5:$AB$4966,"&gt;="&amp;Mensal!I143,VODANET!$AB$5:$AB$4966,"&lt;="&amp;Mensal!J143)</f>
        <v>24</v>
      </c>
      <c r="J145" s="488"/>
      <c r="K145" s="487">
        <f>COUNTIFS(VODANET!$AB$5:$AB$4966,"&gt;="&amp;Mensal!K143,VODANET!$AB$5:$AB$4966,"&lt;="&amp;Mensal!L143)</f>
        <v>26</v>
      </c>
      <c r="L145" s="488"/>
      <c r="M145" s="110">
        <f>SUM(C145:L145)</f>
        <v>150</v>
      </c>
    </row>
    <row r="146" spans="2:13" ht="16.5" customHeight="1" thickBot="1">
      <c r="B146" s="105" t="s">
        <v>6759</v>
      </c>
      <c r="C146" s="485">
        <v>1</v>
      </c>
      <c r="D146" s="486"/>
      <c r="E146" s="485">
        <v>0</v>
      </c>
      <c r="F146" s="486"/>
      <c r="G146" s="485">
        <v>4</v>
      </c>
      <c r="H146" s="486"/>
      <c r="I146" s="485">
        <v>0</v>
      </c>
      <c r="J146" s="486"/>
      <c r="K146" s="485">
        <v>6</v>
      </c>
      <c r="L146" s="486"/>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13991</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2031</v>
      </c>
    </row>
    <row r="156" spans="2:13" ht="16.5" customHeight="1" thickBot="1">
      <c r="B156" s="106" t="s">
        <v>19350</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87">
        <v>50</v>
      </c>
      <c r="D157" s="488"/>
      <c r="E157" s="487">
        <v>50</v>
      </c>
      <c r="F157" s="488"/>
      <c r="G157" s="487">
        <v>50</v>
      </c>
      <c r="H157" s="488"/>
      <c r="I157" s="487">
        <v>50</v>
      </c>
      <c r="J157" s="488"/>
      <c r="K157" s="110">
        <f>SUM(C157:J157)</f>
        <v>200</v>
      </c>
    </row>
    <row r="158" spans="2:13" ht="16.5" customHeight="1">
      <c r="B158" s="104" t="s">
        <v>5490</v>
      </c>
      <c r="C158" s="487">
        <f>COUNTIFS(VODANET!$AB$5:$AB$4966,"&gt;="&amp;Mensal!C156,VODANET!$AB$5:$AB$4966,"&lt;="&amp;Mensal!D156)</f>
        <v>47</v>
      </c>
      <c r="D158" s="488"/>
      <c r="E158" s="487">
        <f>COUNTIFS(VODANET!$AB$5:$AB$4966,"&gt;="&amp;Mensal!E156,VODANET!$AB$5:$AB$4966,"&lt;="&amp;Mensal!F156)</f>
        <v>32</v>
      </c>
      <c r="F158" s="488"/>
      <c r="G158" s="487">
        <f>COUNTIFS(VODANET!$AB$5:$AB$4966,"&gt;="&amp;Mensal!G156,VODANET!$AB$5:$AB$4966,"&lt;="&amp;Mensal!H156)</f>
        <v>36</v>
      </c>
      <c r="H158" s="488"/>
      <c r="I158" s="487">
        <f>COUNTIFS(VODANET!$AB$5:$AB$4966,"&gt;="&amp;Mensal!I156,VODANET!$AB$5:$AB$4966,"&lt;="&amp;Mensal!J156)</f>
        <v>90</v>
      </c>
      <c r="J158" s="488"/>
      <c r="K158" s="110">
        <f>SUM(C158:J158)</f>
        <v>205</v>
      </c>
    </row>
    <row r="159" spans="2:13" ht="16.5" customHeight="1" thickBot="1">
      <c r="B159" s="105" t="s">
        <v>6759</v>
      </c>
      <c r="C159" s="485">
        <v>0</v>
      </c>
      <c r="D159" s="486"/>
      <c r="E159" s="485">
        <v>0</v>
      </c>
      <c r="F159" s="486"/>
      <c r="G159" s="485">
        <v>0</v>
      </c>
      <c r="H159" s="486"/>
      <c r="I159" s="485">
        <v>0</v>
      </c>
      <c r="J159" s="486"/>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13991</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2031</v>
      </c>
    </row>
    <row r="169" spans="2:13" ht="16.5" customHeight="1" thickBot="1">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87">
        <v>10</v>
      </c>
      <c r="D170" s="488"/>
      <c r="E170" s="487">
        <v>10</v>
      </c>
      <c r="F170" s="488"/>
      <c r="G170" s="487">
        <v>10</v>
      </c>
      <c r="H170" s="488"/>
      <c r="I170" s="487">
        <v>10</v>
      </c>
      <c r="J170" s="488"/>
      <c r="K170" s="487">
        <v>8</v>
      </c>
      <c r="L170" s="488"/>
      <c r="M170" s="110">
        <f>SUM(C170:L170)</f>
        <v>48</v>
      </c>
    </row>
    <row r="171" spans="2:13" ht="16.5" customHeight="1">
      <c r="B171" s="104" t="s">
        <v>5490</v>
      </c>
      <c r="C171" s="487">
        <f>COUNTIFS(VODANET!$AB$5:$AB$4966,"&gt;="&amp;Mensal!C169,VODANET!$AB$5:$AB$4966,"&lt;="&amp;Mensal!D169)</f>
        <v>10</v>
      </c>
      <c r="D171" s="488"/>
      <c r="E171" s="487">
        <f>COUNTIFS(VODANET!$AB$5:$AB$4966,"&gt;="&amp;Mensal!E169,VODANET!$AB$5:$AB$4966,"&lt;="&amp;Mensal!F169)</f>
        <v>11</v>
      </c>
      <c r="F171" s="488"/>
      <c r="G171" s="487">
        <f>COUNTIFS(VODANET!$AB$5:$AB$4966,"&gt;="&amp;Mensal!G169,VODANET!$AB$5:$AB$4966,"&lt;="&amp;Mensal!H169)</f>
        <v>5</v>
      </c>
      <c r="H171" s="488"/>
      <c r="I171" s="487">
        <f>COUNTIFS(VODANET!$AB$5:$AB$4966,"&gt;="&amp;Mensal!I169,VODANET!$AB$5:$AB$4966,"&lt;="&amp;Mensal!J169)</f>
        <v>5</v>
      </c>
      <c r="J171" s="488"/>
      <c r="K171" s="487">
        <f>COUNTIFS(VODANET!$AB$5:$AB$4966,"&gt;="&amp;Mensal!K169,VODANET!$AB$5:$AB$4966,"&lt;="&amp;Mensal!L169)</f>
        <v>6</v>
      </c>
      <c r="L171" s="488"/>
      <c r="M171" s="110">
        <f>SUM(C171:L171)</f>
        <v>37</v>
      </c>
    </row>
    <row r="172" spans="2:13" ht="16.5" customHeight="1" thickBot="1">
      <c r="B172" s="105" t="s">
        <v>6759</v>
      </c>
      <c r="C172" s="485">
        <v>1</v>
      </c>
      <c r="D172" s="486"/>
      <c r="E172" s="485">
        <v>0</v>
      </c>
      <c r="F172" s="486"/>
      <c r="G172" s="485">
        <v>0</v>
      </c>
      <c r="H172" s="486"/>
      <c r="I172" s="485">
        <v>2</v>
      </c>
      <c r="J172" s="486"/>
      <c r="K172" s="485">
        <v>0</v>
      </c>
      <c r="L172" s="486"/>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13991</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2031</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87">
        <v>8</v>
      </c>
      <c r="D183" s="488"/>
      <c r="E183" s="487">
        <v>3</v>
      </c>
      <c r="F183" s="488"/>
      <c r="G183" s="487">
        <v>0</v>
      </c>
      <c r="H183" s="488"/>
      <c r="I183" s="487">
        <v>0</v>
      </c>
      <c r="J183" s="488"/>
      <c r="K183" s="487">
        <v>0</v>
      </c>
      <c r="L183" s="488"/>
      <c r="M183" s="110">
        <f>SUM(C183:L183)</f>
        <v>11</v>
      </c>
    </row>
    <row r="184" spans="2:13" ht="16.5" customHeight="1">
      <c r="B184" s="104" t="s">
        <v>5490</v>
      </c>
      <c r="C184" s="487">
        <f>COUNTIFS(VODANET!$AB$5:$AB$4966,"&gt;="&amp;Mensal!C182,VODANET!$AB$5:$AB$4966,"&lt;="&amp;Mensal!D182)</f>
        <v>2</v>
      </c>
      <c r="D184" s="488"/>
      <c r="E184" s="487">
        <f>COUNTIFS(VODANET!$AB$5:$AB$4966,"&gt;="&amp;Mensal!E182,VODANET!$AB$5:$AB$4966,"&lt;="&amp;Mensal!F182)</f>
        <v>0</v>
      </c>
      <c r="F184" s="488"/>
      <c r="G184" s="487">
        <f>COUNTIFS(VODANET!$AB$5:$AB$4966,"&gt;="&amp;Mensal!G182,VODANET!$AB$5:$AB$4966,"&lt;="&amp;Mensal!H182)</f>
        <v>1</v>
      </c>
      <c r="H184" s="488"/>
      <c r="I184" s="487">
        <f>COUNTIFS(VODANET!$AB$5:$AB$4966,"&gt;="&amp;Mensal!I182,VODANET!$AB$5:$AB$4966,"&lt;="&amp;Mensal!J182)</f>
        <v>4</v>
      </c>
      <c r="J184" s="488"/>
      <c r="K184" s="487">
        <f>COUNTIFS(VODANET!$AB$5:$AB$4966,"&gt;="&amp;Mensal!K182,VODANET!$AB$5:$AB$4966,"&lt;="&amp;Mensal!L182)</f>
        <v>3</v>
      </c>
      <c r="L184" s="488"/>
      <c r="M184" s="110">
        <f>SUM(C184:L184)</f>
        <v>10</v>
      </c>
    </row>
    <row r="185" spans="2:13" ht="16.5" customHeight="1" thickBot="1">
      <c r="B185" s="105" t="s">
        <v>6759</v>
      </c>
      <c r="C185" s="485">
        <v>0</v>
      </c>
      <c r="D185" s="486"/>
      <c r="E185" s="485">
        <v>0</v>
      </c>
      <c r="F185" s="486"/>
      <c r="G185" s="485">
        <v>0</v>
      </c>
      <c r="H185" s="486"/>
      <c r="I185" s="485">
        <v>0</v>
      </c>
      <c r="J185" s="486"/>
      <c r="K185" s="485">
        <v>0</v>
      </c>
      <c r="L185" s="486"/>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13991</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2031</v>
      </c>
    </row>
    <row r="195" spans="2:13" ht="16.5" customHeight="1" thickBot="1">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87">
        <v>0</v>
      </c>
      <c r="D196" s="488"/>
      <c r="E196" s="487">
        <v>0</v>
      </c>
      <c r="F196" s="488"/>
      <c r="G196" s="487">
        <v>0</v>
      </c>
      <c r="H196" s="488"/>
      <c r="I196" s="487">
        <v>0</v>
      </c>
      <c r="J196" s="488"/>
      <c r="K196" s="487">
        <v>0</v>
      </c>
      <c r="L196" s="488"/>
      <c r="M196" s="110">
        <f>SUM(C196:L196)</f>
        <v>0</v>
      </c>
    </row>
    <row r="197" spans="2:13" ht="16.5" customHeight="1">
      <c r="B197" s="104" t="s">
        <v>5490</v>
      </c>
      <c r="C197" s="487">
        <f>COUNTIFS(VODANET!$AB$5:$AB$4966,"&gt;="&amp;Mensal!C195,VODANET!$AB$5:$AB$4966,"&lt;="&amp;Mensal!D195)</f>
        <v>0</v>
      </c>
      <c r="D197" s="488"/>
      <c r="E197" s="487">
        <f>COUNTIFS(VODANET!$AB$5:$AB$4966,"&gt;="&amp;Mensal!E195,VODANET!$AB$5:$AB$4966,"&lt;="&amp;Mensal!F195)</f>
        <v>0</v>
      </c>
      <c r="F197" s="488"/>
      <c r="G197" s="487">
        <f>COUNTIFS(VODANET!$AB$5:$AB$4966,"&gt;="&amp;Mensal!G195,VODANET!$AB$5:$AB$4966,"&lt;="&amp;Mensal!H195)</f>
        <v>0</v>
      </c>
      <c r="H197" s="488"/>
      <c r="I197" s="487">
        <f>COUNTIFS(VODANET!$AB$5:$AB$4966,"&gt;="&amp;Mensal!I195,VODANET!$AB$5:$AB$4966,"&lt;="&amp;Mensal!J195)</f>
        <v>0</v>
      </c>
      <c r="J197" s="488"/>
      <c r="K197" s="487">
        <f>COUNTIFS(VODANET!$AB$5:$AB$4966,"&gt;="&amp;Mensal!K195,VODANET!$AB$5:$AB$4966,"&lt;="&amp;Mensal!L195)</f>
        <v>0</v>
      </c>
      <c r="L197" s="488"/>
      <c r="M197" s="110">
        <f>SUM(C197:L197)</f>
        <v>0</v>
      </c>
    </row>
    <row r="198" spans="2:13" ht="16.5" customHeight="1" thickBot="1">
      <c r="B198" s="105" t="s">
        <v>6759</v>
      </c>
      <c r="C198" s="485">
        <v>0</v>
      </c>
      <c r="D198" s="486"/>
      <c r="E198" s="485">
        <v>0</v>
      </c>
      <c r="F198" s="486"/>
      <c r="G198" s="485">
        <v>0</v>
      </c>
      <c r="H198" s="486"/>
      <c r="I198" s="485">
        <v>0</v>
      </c>
      <c r="J198" s="486"/>
      <c r="K198" s="485">
        <v>0</v>
      </c>
      <c r="L198" s="486"/>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13991</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2031</v>
      </c>
    </row>
    <row r="208" spans="2:13" ht="16.5" customHeight="1" thickBot="1">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87">
        <v>0</v>
      </c>
      <c r="D209" s="488"/>
      <c r="E209" s="487">
        <v>0</v>
      </c>
      <c r="F209" s="488"/>
      <c r="G209" s="487">
        <v>0</v>
      </c>
      <c r="H209" s="488"/>
      <c r="I209" s="487">
        <v>0</v>
      </c>
      <c r="J209" s="488"/>
      <c r="K209" s="487">
        <v>0</v>
      </c>
      <c r="L209" s="488"/>
      <c r="M209" s="110">
        <f>SUM(C209:L209)</f>
        <v>0</v>
      </c>
    </row>
    <row r="210" spans="2:13" ht="16.5" customHeight="1">
      <c r="B210" s="104" t="s">
        <v>5490</v>
      </c>
      <c r="C210" s="487">
        <f>COUNTIFS(VODANET!$AB$5:$AB$4966,"&gt;="&amp;Mensal!C208,VODANET!$AB$5:$AB$4966,"&lt;="&amp;Mensal!D208)</f>
        <v>0</v>
      </c>
      <c r="D210" s="488"/>
      <c r="E210" s="487">
        <f>COUNTIFS(VODANET!$AB$5:$AB$4966,"&gt;="&amp;Mensal!E208,VODANET!$AB$5:$AB$4966,"&lt;="&amp;Mensal!F208)</f>
        <v>0</v>
      </c>
      <c r="F210" s="488"/>
      <c r="G210" s="487">
        <f>COUNTIFS(VODANET!$AB$5:$AB$4966,"&gt;="&amp;Mensal!G208,VODANET!$AB$5:$AB$4966,"&lt;="&amp;Mensal!H208)</f>
        <v>0</v>
      </c>
      <c r="H210" s="488"/>
      <c r="I210" s="487">
        <f>COUNTIFS(VODANET!$AB$5:$AB$4966,"&gt;="&amp;Mensal!I208,VODANET!$AB$5:$AB$4966,"&lt;="&amp;Mensal!J208)</f>
        <v>2</v>
      </c>
      <c r="J210" s="488"/>
      <c r="K210" s="487">
        <f>COUNTIFS(VODANET!$AB$5:$AB$4966,"&gt;="&amp;Mensal!K208,VODANET!$AB$5:$AB$4966,"&lt;="&amp;Mensal!L208)</f>
        <v>1</v>
      </c>
      <c r="L210" s="488"/>
      <c r="M210" s="110">
        <f>SUM(C210:L210)</f>
        <v>3</v>
      </c>
    </row>
    <row r="211" spans="2:13" ht="16.5" customHeight="1" thickBot="1">
      <c r="B211" s="105" t="s">
        <v>6759</v>
      </c>
      <c r="C211" s="485">
        <v>0</v>
      </c>
      <c r="D211" s="486"/>
      <c r="E211" s="485">
        <v>0</v>
      </c>
      <c r="F211" s="486"/>
      <c r="G211" s="485">
        <v>0</v>
      </c>
      <c r="H211" s="486"/>
      <c r="I211" s="485">
        <v>0</v>
      </c>
      <c r="J211" s="486"/>
      <c r="K211" s="485">
        <v>0</v>
      </c>
      <c r="L211" s="486"/>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13991</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2031</v>
      </c>
    </row>
    <row r="221" spans="2:13" ht="16.5" customHeight="1" thickBot="1">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87">
        <v>0</v>
      </c>
      <c r="D222" s="488"/>
      <c r="E222" s="487">
        <v>0</v>
      </c>
      <c r="F222" s="488"/>
      <c r="G222" s="487">
        <v>0</v>
      </c>
      <c r="H222" s="488"/>
      <c r="I222" s="487">
        <v>0</v>
      </c>
      <c r="J222" s="488"/>
      <c r="K222" s="487">
        <v>0</v>
      </c>
      <c r="L222" s="488"/>
      <c r="M222" s="110">
        <f>SUM(C222:L222)</f>
        <v>0</v>
      </c>
    </row>
    <row r="223" spans="2:13" ht="16.5" customHeight="1">
      <c r="B223" s="104" t="s">
        <v>5490</v>
      </c>
      <c r="C223" s="487">
        <f>COUNTIFS(VODANET!$AB$5:$AB$4966,"&gt;="&amp;Mensal!C221,VODANET!$AB$5:$AB$4966,"&lt;="&amp;Mensal!D221)</f>
        <v>0</v>
      </c>
      <c r="D223" s="488"/>
      <c r="E223" s="487">
        <f>COUNTIFS(VODANET!$AB$5:$AB$4966,"&gt;="&amp;Mensal!E221,VODANET!$AB$5:$AB$4966,"&lt;="&amp;Mensal!F221)</f>
        <v>0</v>
      </c>
      <c r="F223" s="488"/>
      <c r="G223" s="487">
        <f>COUNTIFS(VODANET!$AB$5:$AB$4966,"&gt;="&amp;Mensal!G221,VODANET!$AB$5:$AB$4966,"&lt;="&amp;Mensal!H221)</f>
        <v>0</v>
      </c>
      <c r="H223" s="488"/>
      <c r="I223" s="487">
        <f>COUNTIFS(VODANET!$AB$5:$AB$4966,"&gt;="&amp;Mensal!I221,VODANET!$AB$5:$AB$4966,"&lt;="&amp;Mensal!J221)</f>
        <v>0</v>
      </c>
      <c r="J223" s="488"/>
      <c r="K223" s="487">
        <f>COUNTIFS(VODANET!$AB$5:$AB$4966,"&gt;="&amp;Mensal!K221,VODANET!$AB$5:$AB$4966,"&lt;="&amp;Mensal!L221)</f>
        <v>1</v>
      </c>
      <c r="L223" s="488"/>
      <c r="M223" s="110">
        <f>SUM(C223:L223)</f>
        <v>1</v>
      </c>
    </row>
    <row r="224" spans="2:13" ht="16.5" customHeight="1" thickBot="1">
      <c r="B224" s="105" t="s">
        <v>6759</v>
      </c>
      <c r="C224" s="485">
        <v>0</v>
      </c>
      <c r="D224" s="486"/>
      <c r="E224" s="485">
        <v>0</v>
      </c>
      <c r="F224" s="486"/>
      <c r="G224" s="485">
        <v>0</v>
      </c>
      <c r="H224" s="486"/>
      <c r="I224" s="485">
        <v>0</v>
      </c>
      <c r="J224" s="486"/>
      <c r="K224" s="485">
        <v>0</v>
      </c>
      <c r="L224" s="486"/>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13991</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2031</v>
      </c>
    </row>
    <row r="234" spans="2:13" ht="16.5" customHeight="1" thickBot="1">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87">
        <v>0</v>
      </c>
      <c r="D235" s="488"/>
      <c r="E235" s="487">
        <v>0</v>
      </c>
      <c r="F235" s="488"/>
      <c r="G235" s="487">
        <v>0</v>
      </c>
      <c r="H235" s="488"/>
      <c r="I235" s="487">
        <v>0</v>
      </c>
      <c r="J235" s="488"/>
      <c r="K235" s="487">
        <v>0</v>
      </c>
      <c r="L235" s="488"/>
      <c r="M235" s="110">
        <f>SUM(C235:L235)</f>
        <v>0</v>
      </c>
    </row>
    <row r="236" spans="2:13" ht="16.5" customHeight="1">
      <c r="B236" s="104" t="s">
        <v>5490</v>
      </c>
      <c r="C236" s="487">
        <f>COUNTIFS(VODANET!$AB$5:$AB$4966,"&gt;="&amp;Mensal!C234,VODANET!$AB$5:$AB$4966,"&lt;="&amp;Mensal!D234)</f>
        <v>0</v>
      </c>
      <c r="D236" s="488"/>
      <c r="E236" s="487">
        <f>COUNTIFS(VODANET!$AB$5:$AB$4966,"&gt;="&amp;Mensal!E234,VODANET!$AB$5:$AB$4966,"&lt;="&amp;Mensal!F234)</f>
        <v>0</v>
      </c>
      <c r="F236" s="488"/>
      <c r="G236" s="487">
        <f>COUNTIFS(VODANET!$AB$5:$AB$4966,"&gt;="&amp;Mensal!G234,VODANET!$AB$5:$AB$4966,"&lt;="&amp;Mensal!H234)</f>
        <v>0</v>
      </c>
      <c r="H236" s="488"/>
      <c r="I236" s="487">
        <f>COUNTIFS(VODANET!$AB$5:$AB$4966,"&gt;="&amp;Mensal!I234,VODANET!$AB$5:$AB$4966,"&lt;="&amp;Mensal!J234)</f>
        <v>0</v>
      </c>
      <c r="J236" s="488"/>
      <c r="K236" s="487">
        <f>COUNTIFS(VODANET!$AB$5:$AB$4966,"&gt;="&amp;Mensal!K234,VODANET!$AB$5:$AB$4966,"&lt;="&amp;Mensal!L234)</f>
        <v>0</v>
      </c>
      <c r="L236" s="488"/>
      <c r="M236" s="110">
        <f>SUM(C236:L236)</f>
        <v>0</v>
      </c>
    </row>
    <row r="237" spans="2:13" ht="16.5" customHeight="1" thickBot="1">
      <c r="B237" s="105" t="s">
        <v>6759</v>
      </c>
      <c r="C237" s="485">
        <v>0</v>
      </c>
      <c r="D237" s="486"/>
      <c r="E237" s="485">
        <v>0</v>
      </c>
      <c r="F237" s="486"/>
      <c r="G237" s="485">
        <v>0</v>
      </c>
      <c r="H237" s="486"/>
      <c r="I237" s="485">
        <v>0</v>
      </c>
      <c r="J237" s="486"/>
      <c r="K237" s="485">
        <v>0</v>
      </c>
      <c r="L237" s="486"/>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13991</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2031</v>
      </c>
    </row>
    <row r="247" spans="2:13" ht="16.5" customHeight="1" thickBot="1">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87">
        <v>0</v>
      </c>
      <c r="D248" s="488"/>
      <c r="E248" s="487">
        <v>0</v>
      </c>
      <c r="F248" s="488"/>
      <c r="G248" s="487">
        <v>0</v>
      </c>
      <c r="H248" s="488"/>
      <c r="I248" s="487">
        <v>0</v>
      </c>
      <c r="J248" s="488"/>
      <c r="K248" s="487">
        <v>0</v>
      </c>
      <c r="L248" s="488"/>
      <c r="M248" s="110">
        <f>SUM(C248:L248)</f>
        <v>0</v>
      </c>
    </row>
    <row r="249" spans="2:13" ht="16.5" customHeight="1">
      <c r="B249" s="104" t="s">
        <v>5490</v>
      </c>
      <c r="C249" s="487">
        <f>COUNTIFS(VODANET!$AB$5:$AB$4966,"&gt;="&amp;Mensal!C247,VODANET!$AB$5:$AB$4966,"&lt;="&amp;Mensal!D247)</f>
        <v>0</v>
      </c>
      <c r="D249" s="488"/>
      <c r="E249" s="487">
        <f>COUNTIFS(VODANET!$AB$5:$AB$4966,"&gt;="&amp;Mensal!E247,VODANET!$AB$5:$AB$4966,"&lt;="&amp;Mensal!F247)</f>
        <v>0</v>
      </c>
      <c r="F249" s="488"/>
      <c r="G249" s="487">
        <f>COUNTIFS(VODANET!$AB$5:$AB$4966,"&gt;="&amp;Mensal!G247,VODANET!$AB$5:$AB$4966,"&lt;="&amp;Mensal!H247)</f>
        <v>1</v>
      </c>
      <c r="H249" s="488"/>
      <c r="I249" s="487">
        <f>COUNTIFS(VODANET!$AB$5:$AB$4966,"&gt;="&amp;Mensal!I247,VODANET!$AB$5:$AB$4966,"&lt;="&amp;Mensal!J247)</f>
        <v>1</v>
      </c>
      <c r="J249" s="488"/>
      <c r="K249" s="487">
        <f>COUNTIFS(VODANET!$AB$5:$AB$4966,"&gt;="&amp;Mensal!K247,VODANET!$AB$5:$AB$4966,"&lt;="&amp;Mensal!L247)</f>
        <v>2</v>
      </c>
      <c r="L249" s="488"/>
      <c r="M249" s="110">
        <f>SUM(C249:L249)</f>
        <v>4</v>
      </c>
    </row>
    <row r="250" spans="2:13" ht="16.5" customHeight="1" thickBot="1">
      <c r="B250" s="105" t="s">
        <v>6759</v>
      </c>
      <c r="C250" s="485">
        <v>0</v>
      </c>
      <c r="D250" s="486"/>
      <c r="E250" s="485">
        <v>0</v>
      </c>
      <c r="F250" s="486"/>
      <c r="G250" s="485">
        <v>0</v>
      </c>
      <c r="H250" s="486"/>
      <c r="I250" s="485">
        <v>0</v>
      </c>
      <c r="J250" s="486"/>
      <c r="K250" s="485">
        <v>0</v>
      </c>
      <c r="L250" s="486"/>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13991</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2031</v>
      </c>
    </row>
    <row r="260" spans="2:12" ht="16.5" customHeight="1" thickBot="1">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87">
        <v>0</v>
      </c>
      <c r="D261" s="488"/>
      <c r="E261" s="487">
        <v>0</v>
      </c>
      <c r="F261" s="488"/>
      <c r="G261" s="487">
        <v>0</v>
      </c>
      <c r="H261" s="488"/>
      <c r="I261" s="487">
        <v>0</v>
      </c>
      <c r="J261" s="488"/>
      <c r="K261" s="110">
        <f>SUM(C261:J261)</f>
        <v>0</v>
      </c>
      <c r="L261"/>
    </row>
    <row r="262" spans="2:12" ht="16.5" customHeight="1">
      <c r="B262" s="104" t="s">
        <v>5490</v>
      </c>
      <c r="C262" s="487">
        <f>COUNTIFS(VODANET!$AB$5:$AB$4966,"&gt;="&amp;Mensal!C260,VODANET!$AB$5:$AB$4966,"&lt;="&amp;Mensal!D260)</f>
        <v>7</v>
      </c>
      <c r="D262" s="488"/>
      <c r="E262" s="487">
        <f>COUNTIFS(VODANET!$AB$5:$AB$4966,"&gt;="&amp;Mensal!E260,VODANET!$AB$5:$AB$4966,"&lt;="&amp;Mensal!F260)</f>
        <v>0</v>
      </c>
      <c r="F262" s="488"/>
      <c r="G262" s="487">
        <f>COUNTIFS(VODANET!$AB$5:$AB$4966,"&gt;="&amp;Mensal!G260,VODANET!$AB$5:$AB$4966,"&lt;="&amp;Mensal!H260)</f>
        <v>2</v>
      </c>
      <c r="H262" s="488"/>
      <c r="I262" s="487">
        <f>COUNTIFS(VODANET!$AB$5:$AB$4966,"&gt;="&amp;Mensal!I260,VODANET!$AB$5:$AB$4966,"&lt;="&amp;Mensal!J260)</f>
        <v>4</v>
      </c>
      <c r="J262" s="488"/>
      <c r="K262" s="110">
        <f>SUM(C262:J262)</f>
        <v>13</v>
      </c>
      <c r="L262"/>
    </row>
    <row r="263" spans="2:12" ht="16.5" customHeight="1" thickBot="1">
      <c r="B263" s="105" t="s">
        <v>6759</v>
      </c>
      <c r="C263" s="485">
        <v>0</v>
      </c>
      <c r="D263" s="486"/>
      <c r="E263" s="485">
        <v>0</v>
      </c>
      <c r="F263" s="486"/>
      <c r="G263" s="485">
        <v>0</v>
      </c>
      <c r="H263" s="486"/>
      <c r="I263" s="485">
        <v>0</v>
      </c>
      <c r="J263" s="486"/>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13991</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2031</v>
      </c>
    </row>
    <row r="273" spans="2:13" ht="16.5" customHeight="1" thickBot="1">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87">
        <v>0</v>
      </c>
      <c r="D274" s="488"/>
      <c r="E274" s="487">
        <v>0</v>
      </c>
      <c r="F274" s="488"/>
      <c r="G274" s="487">
        <v>0</v>
      </c>
      <c r="H274" s="488"/>
      <c r="I274" s="487">
        <v>0</v>
      </c>
      <c r="J274" s="488"/>
      <c r="K274" s="487">
        <v>0</v>
      </c>
      <c r="L274" s="488"/>
      <c r="M274" s="110">
        <f>SUM(C274:L274)</f>
        <v>0</v>
      </c>
    </row>
    <row r="275" spans="2:13" ht="16.5" customHeight="1">
      <c r="B275" s="104" t="s">
        <v>5490</v>
      </c>
      <c r="C275" s="487">
        <f>COUNTIFS(VODANET!$AB$5:$AB$4966,"&gt;="&amp;Mensal!C273,VODANET!$AB$5:$AB$4966,"&lt;="&amp;Mensal!D273)</f>
        <v>0</v>
      </c>
      <c r="D275" s="488"/>
      <c r="E275" s="487">
        <f>COUNTIFS(VODANET!$AB$5:$AB$4966,"&gt;="&amp;Mensal!E273,VODANET!$AB$5:$AB$4966,"&lt;="&amp;Mensal!F273)</f>
        <v>4</v>
      </c>
      <c r="F275" s="488"/>
      <c r="G275" s="487">
        <f>COUNTIFS(VODANET!$AB$5:$AB$4966,"&gt;="&amp;Mensal!G273,VODANET!$AB$5:$AB$4966,"&lt;="&amp;Mensal!H273)</f>
        <v>3</v>
      </c>
      <c r="H275" s="488"/>
      <c r="I275" s="487">
        <f>COUNTIFS(VODANET!$AB$5:$AB$4966,"&gt;="&amp;Mensal!I273,VODANET!$AB$5:$AB$4966,"&lt;="&amp;Mensal!J273)</f>
        <v>2</v>
      </c>
      <c r="J275" s="488"/>
      <c r="K275" s="487">
        <f>COUNTIFS(VODANET!$AB$5:$AB$4966,"&gt;="&amp;Mensal!K273,VODANET!$AB$5:$AB$4966,"&lt;="&amp;Mensal!L273)</f>
        <v>0</v>
      </c>
      <c r="L275" s="488"/>
      <c r="M275" s="110">
        <f>SUM(C275:L275)</f>
        <v>9</v>
      </c>
    </row>
    <row r="276" spans="2:13" ht="16.5" customHeight="1" thickBot="1">
      <c r="B276" s="105" t="s">
        <v>6759</v>
      </c>
      <c r="C276" s="485">
        <v>0</v>
      </c>
      <c r="D276" s="486"/>
      <c r="E276" s="485">
        <v>0</v>
      </c>
      <c r="F276" s="486"/>
      <c r="G276" s="485">
        <v>0</v>
      </c>
      <c r="H276" s="486"/>
      <c r="I276" s="485">
        <v>0</v>
      </c>
      <c r="J276" s="486"/>
      <c r="K276" s="485">
        <v>0</v>
      </c>
      <c r="L276" s="486"/>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13991</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2031</v>
      </c>
    </row>
    <row r="286" spans="2:13" ht="16.5" customHeight="1" thickBot="1">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87">
        <v>0</v>
      </c>
      <c r="D287" s="488"/>
      <c r="E287" s="487">
        <v>0</v>
      </c>
      <c r="F287" s="488"/>
      <c r="G287" s="487">
        <v>0</v>
      </c>
      <c r="H287" s="488"/>
      <c r="I287" s="487">
        <v>0</v>
      </c>
      <c r="J287" s="488"/>
      <c r="K287" s="487">
        <v>0</v>
      </c>
      <c r="L287" s="488"/>
      <c r="M287" s="110">
        <f>SUM(C287:L287)</f>
        <v>0</v>
      </c>
    </row>
    <row r="288" spans="2:13" ht="16.5" customHeight="1">
      <c r="B288" s="104" t="s">
        <v>5490</v>
      </c>
      <c r="C288" s="487">
        <f>COUNTIFS(VODANET!$AB$5:$AB$4966,"&gt;="&amp;Mensal!C286,VODANET!$AB$5:$AB$4966,"&lt;="&amp;Mensal!D286)</f>
        <v>0</v>
      </c>
      <c r="D288" s="488"/>
      <c r="E288" s="487">
        <f>COUNTIFS(VODANET!$AB$5:$AB$4966,"&gt;="&amp;Mensal!E286,VODANET!$AB$5:$AB$4966,"&lt;="&amp;Mensal!F286)</f>
        <v>0</v>
      </c>
      <c r="F288" s="488"/>
      <c r="G288" s="487">
        <f>COUNTIFS(VODANET!$AB$5:$AB$4966,"&gt;="&amp;Mensal!G286,VODANET!$AB$5:$AB$4966,"&lt;="&amp;Mensal!H286)</f>
        <v>0</v>
      </c>
      <c r="H288" s="488"/>
      <c r="I288" s="487">
        <f>COUNTIFS(VODANET!$AB$5:$AB$4966,"&gt;="&amp;Mensal!I286,VODANET!$AB$5:$AB$4966,"&lt;="&amp;Mensal!J286)</f>
        <v>0</v>
      </c>
      <c r="J288" s="488"/>
      <c r="K288" s="487">
        <f>COUNTIFS(VODANET!$AB$5:$AB$4966,"&gt;="&amp;Mensal!K286,VODANET!$AB$5:$AB$4966,"&lt;="&amp;Mensal!L286)</f>
        <v>0</v>
      </c>
      <c r="L288" s="488"/>
      <c r="M288" s="110">
        <f>SUM(C288:L288)</f>
        <v>0</v>
      </c>
    </row>
    <row r="289" spans="2:13" ht="16.5" customHeight="1" thickBot="1">
      <c r="B289" s="105" t="s">
        <v>6759</v>
      </c>
      <c r="C289" s="485">
        <v>0</v>
      </c>
      <c r="D289" s="486"/>
      <c r="E289" s="485">
        <v>0</v>
      </c>
      <c r="F289" s="486"/>
      <c r="G289" s="485">
        <v>0</v>
      </c>
      <c r="H289" s="486"/>
      <c r="I289" s="485">
        <v>0</v>
      </c>
      <c r="J289" s="486"/>
      <c r="K289" s="485">
        <v>0</v>
      </c>
      <c r="L289" s="486"/>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13991</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2031</v>
      </c>
    </row>
    <row r="299" spans="2:13" ht="16.5" customHeight="1" thickBot="1">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87">
        <v>0</v>
      </c>
      <c r="D300" s="488"/>
      <c r="E300" s="487">
        <v>0</v>
      </c>
      <c r="F300" s="488"/>
      <c r="G300" s="487">
        <v>0</v>
      </c>
      <c r="H300" s="488"/>
      <c r="I300" s="487">
        <v>0</v>
      </c>
      <c r="J300" s="488"/>
      <c r="K300" s="487">
        <v>0</v>
      </c>
      <c r="L300" s="488"/>
      <c r="M300" s="110">
        <f>SUM(C300:L300)</f>
        <v>0</v>
      </c>
    </row>
    <row r="301" spans="2:13" ht="16.5" customHeight="1">
      <c r="B301" s="104" t="s">
        <v>5490</v>
      </c>
      <c r="C301" s="487">
        <f>COUNTIFS(VODANET!$AB$5:$AB$4966,"&gt;="&amp;Mensal!C299,VODANET!$AB$5:$AB$4966,"&lt;="&amp;Mensal!D299)</f>
        <v>1</v>
      </c>
      <c r="D301" s="488"/>
      <c r="E301" s="487">
        <f>COUNTIFS(VODANET!$AB$5:$AB$4966,"&gt;="&amp;Mensal!E299,VODANET!$AB$5:$AB$4966,"&lt;="&amp;Mensal!F299)</f>
        <v>0</v>
      </c>
      <c r="F301" s="488"/>
      <c r="G301" s="487">
        <f>COUNTIFS(VODANET!$AB$5:$AB$4966,"&gt;="&amp;Mensal!G299,VODANET!$AB$5:$AB$4966,"&lt;="&amp;Mensal!H299)</f>
        <v>0</v>
      </c>
      <c r="H301" s="488"/>
      <c r="I301" s="487">
        <f>COUNTIFS(VODANET!$AB$5:$AB$4966,"&gt;="&amp;Mensal!I299,VODANET!$AB$5:$AB$4966,"&lt;="&amp;Mensal!J299)</f>
        <v>0</v>
      </c>
      <c r="J301" s="488"/>
      <c r="K301" s="487">
        <f>COUNTIFS(VODANET!$AB$5:$AB$4966,"&gt;="&amp;Mensal!K299,VODANET!$AB$5:$AB$4966,"&lt;="&amp;Mensal!L299)</f>
        <v>0</v>
      </c>
      <c r="L301" s="488"/>
      <c r="M301" s="110">
        <f>SUM(C301:L301)</f>
        <v>1</v>
      </c>
    </row>
    <row r="302" spans="2:13" ht="16.5" customHeight="1" thickBot="1">
      <c r="B302" s="105" t="s">
        <v>6759</v>
      </c>
      <c r="C302" s="485">
        <v>0</v>
      </c>
      <c r="D302" s="486"/>
      <c r="E302" s="485">
        <v>0</v>
      </c>
      <c r="F302" s="486"/>
      <c r="G302" s="485">
        <v>0</v>
      </c>
      <c r="H302" s="486"/>
      <c r="I302" s="485">
        <v>0</v>
      </c>
      <c r="J302" s="486"/>
      <c r="K302" s="485">
        <v>0</v>
      </c>
      <c r="L302" s="486"/>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13991</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2031</v>
      </c>
    </row>
    <row r="312" spans="2:13" ht="16.5" customHeight="1" thickBot="1">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87">
        <v>0</v>
      </c>
      <c r="D313" s="488"/>
      <c r="E313" s="487">
        <v>0</v>
      </c>
      <c r="F313" s="488"/>
      <c r="G313" s="487">
        <v>0</v>
      </c>
      <c r="H313" s="488"/>
      <c r="I313" s="487">
        <v>0</v>
      </c>
      <c r="J313" s="488"/>
      <c r="K313" s="487">
        <v>0</v>
      </c>
      <c r="L313" s="488"/>
      <c r="M313" s="110">
        <f>SUM(C313:L313)</f>
        <v>0</v>
      </c>
    </row>
    <row r="314" spans="2:13" ht="16.5" customHeight="1">
      <c r="B314" s="104" t="s">
        <v>5490</v>
      </c>
      <c r="C314" s="487">
        <f>COUNTIFS(VODANET!$AB$5:$AB$4966,"&gt;="&amp;Mensal!C312,VODANET!$AB$5:$AB$4966,"&lt;="&amp;Mensal!D312)</f>
        <v>0</v>
      </c>
      <c r="D314" s="488"/>
      <c r="E314" s="487">
        <f>COUNTIFS(VODANET!$AB$5:$AB$4966,"&gt;="&amp;Mensal!E312,VODANET!$AB$5:$AB$4966,"&lt;="&amp;Mensal!F312)</f>
        <v>0</v>
      </c>
      <c r="F314" s="488"/>
      <c r="G314" s="487">
        <f>COUNTIFS(VODANET!$AB$5:$AB$4966,"&gt;="&amp;Mensal!G312,VODANET!$AB$5:$AB$4966,"&lt;="&amp;Mensal!H312)</f>
        <v>2</v>
      </c>
      <c r="H314" s="488"/>
      <c r="I314" s="487">
        <f>COUNTIFS(VODANET!$AB$5:$AB$4966,"&gt;="&amp;Mensal!I312,VODANET!$AB$5:$AB$4966,"&lt;="&amp;Mensal!J312)</f>
        <v>1</v>
      </c>
      <c r="J314" s="488"/>
      <c r="K314" s="487">
        <f>COUNTIFS(VODANET!$AB$5:$AB$4966,"&gt;="&amp;Mensal!K312,VODANET!$AB$5:$AB$4966,"&lt;="&amp;Mensal!L312)</f>
        <v>0</v>
      </c>
      <c r="L314" s="488"/>
      <c r="M314" s="110">
        <f>SUM(C314:L314)</f>
        <v>3</v>
      </c>
    </row>
    <row r="315" spans="2:13" ht="16.5" customHeight="1" thickBot="1">
      <c r="B315" s="105" t="s">
        <v>6759</v>
      </c>
      <c r="C315" s="485">
        <v>0</v>
      </c>
      <c r="D315" s="486"/>
      <c r="E315" s="485">
        <v>0</v>
      </c>
      <c r="F315" s="486"/>
      <c r="G315" s="485">
        <v>0</v>
      </c>
      <c r="H315" s="486"/>
      <c r="I315" s="485">
        <v>0</v>
      </c>
      <c r="J315" s="486"/>
      <c r="K315" s="485">
        <v>0</v>
      </c>
      <c r="L315" s="486"/>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13991</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2031</v>
      </c>
    </row>
    <row r="325" spans="2:13" ht="16.5" customHeight="1" thickBot="1">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87">
        <v>0</v>
      </c>
      <c r="D326" s="488"/>
      <c r="E326" s="487">
        <v>0</v>
      </c>
      <c r="F326" s="488"/>
      <c r="G326" s="487">
        <v>0</v>
      </c>
      <c r="H326" s="488"/>
      <c r="I326" s="487">
        <v>0</v>
      </c>
      <c r="J326" s="488"/>
      <c r="K326" s="487">
        <v>0</v>
      </c>
      <c r="L326" s="488"/>
      <c r="M326" s="110">
        <f>SUM(C326:L326)</f>
        <v>0</v>
      </c>
    </row>
    <row r="327" spans="2:13" ht="16.5" customHeight="1">
      <c r="B327" s="104" t="s">
        <v>5490</v>
      </c>
      <c r="C327" s="487">
        <f>COUNTIFS(VODANET!$AB$5:$AB$4966,"&gt;="&amp;Mensal!C325,VODANET!$AB$5:$AB$4966,"&lt;="&amp;Mensal!D325)</f>
        <v>0</v>
      </c>
      <c r="D327" s="488"/>
      <c r="E327" s="487">
        <f>COUNTIFS(VODANET!$AB$5:$AB$4966,"&gt;="&amp;Mensal!E325,VODANET!$AB$5:$AB$4966,"&lt;="&amp;Mensal!F325)</f>
        <v>0</v>
      </c>
      <c r="F327" s="488"/>
      <c r="G327" s="487">
        <f>COUNTIFS(VODANET!$AB$5:$AB$4966,"&gt;="&amp;Mensal!G325,VODANET!$AB$5:$AB$4966,"&lt;="&amp;Mensal!H325)</f>
        <v>0</v>
      </c>
      <c r="H327" s="488"/>
      <c r="I327" s="487">
        <f>COUNTIFS(VODANET!$AB$5:$AB$4966,"&gt;="&amp;Mensal!I325,VODANET!$AB$5:$AB$4966,"&lt;="&amp;Mensal!J325)</f>
        <v>0</v>
      </c>
      <c r="J327" s="488"/>
      <c r="K327" s="487">
        <f>COUNTIFS(VODANET!$AB$5:$AB$4966,"&gt;="&amp;Mensal!K325,VODANET!$AB$5:$AB$4966,"&lt;="&amp;Mensal!L325)</f>
        <v>0</v>
      </c>
      <c r="L327" s="488"/>
      <c r="M327" s="110">
        <f>SUM(C327:L327)</f>
        <v>0</v>
      </c>
    </row>
    <row r="328" spans="2:13" ht="16.5" customHeight="1" thickBot="1">
      <c r="B328" s="105" t="s">
        <v>6759</v>
      </c>
      <c r="C328" s="485">
        <v>0</v>
      </c>
      <c r="D328" s="486"/>
      <c r="E328" s="485">
        <v>0</v>
      </c>
      <c r="F328" s="486"/>
      <c r="G328" s="485">
        <v>0</v>
      </c>
      <c r="H328" s="486"/>
      <c r="I328" s="485">
        <v>0</v>
      </c>
      <c r="J328" s="486"/>
      <c r="K328" s="485">
        <v>0</v>
      </c>
      <c r="L328" s="486"/>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13991</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2031</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87">
        <v>0</v>
      </c>
      <c r="D339" s="488"/>
      <c r="E339" s="487">
        <v>0</v>
      </c>
      <c r="F339" s="488"/>
      <c r="G339" s="487">
        <v>0</v>
      </c>
      <c r="H339" s="488"/>
      <c r="I339" s="487">
        <v>0</v>
      </c>
      <c r="J339" s="488"/>
      <c r="K339" s="487">
        <v>0</v>
      </c>
      <c r="L339" s="488"/>
      <c r="M339" s="110">
        <f>SUM(C339:L339)</f>
        <v>0</v>
      </c>
    </row>
    <row r="340" spans="2:13" ht="16.5" customHeight="1">
      <c r="B340" s="104" t="s">
        <v>5490</v>
      </c>
      <c r="C340" s="487">
        <f>COUNTIFS(VODANET!$AB$5:$AB$4966,"&gt;="&amp;Mensal!C338,VODANET!$AB$5:$AB$4966,"&lt;="&amp;Mensal!D338)</f>
        <v>0</v>
      </c>
      <c r="D340" s="488"/>
      <c r="E340" s="487">
        <f>COUNTIFS(VODANET!$AB$5:$AB$4966,"&gt;="&amp;Mensal!E338,VODANET!$AB$5:$AB$4966,"&lt;="&amp;Mensal!F338)</f>
        <v>0</v>
      </c>
      <c r="F340" s="488"/>
      <c r="G340" s="487">
        <f>COUNTIFS(VODANET!$AB$5:$AB$4966,"&gt;="&amp;Mensal!G338,VODANET!$AB$5:$AB$4966,"&lt;="&amp;Mensal!H338)</f>
        <v>0</v>
      </c>
      <c r="H340" s="488"/>
      <c r="I340" s="487">
        <f>COUNTIFS(VODANET!$AB$5:$AB$4966,"&gt;="&amp;Mensal!I338,VODANET!$AB$5:$AB$4966,"&lt;="&amp;Mensal!J338)</f>
        <v>0</v>
      </c>
      <c r="J340" s="488"/>
      <c r="K340" s="487">
        <f>COUNTIFS(VODANET!$AB$5:$AB$4966,"&gt;="&amp;Mensal!K338,VODANET!$AB$5:$AB$4966,"&lt;="&amp;Mensal!L338)</f>
        <v>22</v>
      </c>
      <c r="L340" s="488"/>
      <c r="M340" s="110">
        <f>SUM(C340:L340)</f>
        <v>22</v>
      </c>
    </row>
    <row r="341" spans="2:13" ht="16.5" customHeight="1" thickBot="1">
      <c r="B341" s="105" t="s">
        <v>6759</v>
      </c>
      <c r="C341" s="485">
        <v>0</v>
      </c>
      <c r="D341" s="486"/>
      <c r="E341" s="485">
        <v>0</v>
      </c>
      <c r="F341" s="486"/>
      <c r="G341" s="485">
        <v>0</v>
      </c>
      <c r="H341" s="486"/>
      <c r="I341" s="485">
        <v>0</v>
      </c>
      <c r="J341" s="486"/>
      <c r="K341" s="485">
        <v>0</v>
      </c>
      <c r="L341" s="486"/>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13991</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2031</v>
      </c>
    </row>
    <row r="351" spans="2:13" ht="16.5" customHeight="1" thickBot="1">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87">
        <v>0</v>
      </c>
      <c r="D352" s="488"/>
      <c r="E352" s="487">
        <v>0</v>
      </c>
      <c r="F352" s="488"/>
      <c r="G352" s="487">
        <v>0</v>
      </c>
      <c r="H352" s="488"/>
      <c r="I352" s="487">
        <v>0</v>
      </c>
      <c r="J352" s="488"/>
      <c r="K352" s="487">
        <v>0</v>
      </c>
      <c r="L352" s="488"/>
      <c r="M352" s="110">
        <f>SUM(C352:L352)</f>
        <v>0</v>
      </c>
    </row>
    <row r="353" spans="2:13" ht="16.5" customHeight="1">
      <c r="B353" s="104" t="s">
        <v>5490</v>
      </c>
      <c r="C353" s="487">
        <f>COUNTIFS(VODANET!$AB$5:$AB$4966,"&gt;="&amp;Mensal!C351,VODANET!$AB$5:$AB$4966,"&lt;="&amp;Mensal!D351)</f>
        <v>9</v>
      </c>
      <c r="D353" s="488"/>
      <c r="E353" s="487">
        <f>COUNTIFS(VODANET!$AB$5:$AB$4966,"&gt;="&amp;Mensal!E351,VODANET!$AB$5:$AB$4966,"&lt;="&amp;Mensal!F351)</f>
        <v>1</v>
      </c>
      <c r="F353" s="488"/>
      <c r="G353" s="487">
        <f>COUNTIFS(VODANET!$AB$5:$AB$4966,"&gt;="&amp;Mensal!G351,VODANET!$AB$5:$AB$4966,"&lt;="&amp;Mensal!H351)</f>
        <v>0</v>
      </c>
      <c r="H353" s="488"/>
      <c r="I353" s="487">
        <f>COUNTIFS(VODANET!$AB$5:$AB$4966,"&gt;="&amp;Mensal!I351,VODANET!$AB$5:$AB$4966,"&lt;="&amp;Mensal!J351)</f>
        <v>0</v>
      </c>
      <c r="J353" s="488"/>
      <c r="K353" s="487">
        <f>COUNTIFS(VODANET!$AB$5:$AB$4966,"&gt;="&amp;Mensal!K351,VODANET!$AB$5:$AB$4966,"&lt;="&amp;Mensal!L351)</f>
        <v>0</v>
      </c>
      <c r="L353" s="488"/>
      <c r="M353" s="110">
        <f>SUM(C353:L353)</f>
        <v>10</v>
      </c>
    </row>
    <row r="354" spans="2:13" ht="16.5" customHeight="1" thickBot="1">
      <c r="B354" s="105" t="s">
        <v>6759</v>
      </c>
      <c r="C354" s="485">
        <v>0</v>
      </c>
      <c r="D354" s="486"/>
      <c r="E354" s="485">
        <v>0</v>
      </c>
      <c r="F354" s="486"/>
      <c r="G354" s="485">
        <v>0</v>
      </c>
      <c r="H354" s="486"/>
      <c r="I354" s="485">
        <v>0</v>
      </c>
      <c r="J354" s="486"/>
      <c r="K354" s="485">
        <v>0</v>
      </c>
      <c r="L354" s="486"/>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13991</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6760</v>
      </c>
      <c r="C2" s="131">
        <v>41658</v>
      </c>
      <c r="D2" s="132">
        <v>41664</v>
      </c>
    </row>
    <row r="3" spans="2:7" ht="16.5" customHeight="1" thickBot="1"/>
    <row r="4" spans="2:7" ht="26.25" customHeight="1" thickBot="1">
      <c r="B4" s="129" t="s">
        <v>6748</v>
      </c>
      <c r="C4" s="130" t="s">
        <v>6749</v>
      </c>
      <c r="D4" s="491" t="s">
        <v>6750</v>
      </c>
      <c r="E4" s="492"/>
    </row>
    <row r="5" spans="2:7" ht="16.5" customHeight="1">
      <c r="B5" s="120" t="s">
        <v>6751</v>
      </c>
      <c r="C5" s="121">
        <f>COUNTIF(VODANET!E5:E4966,"&lt;="&amp;D5)</f>
        <v>2091</v>
      </c>
      <c r="D5" s="122">
        <f>C2-3</f>
        <v>41655</v>
      </c>
      <c r="E5" s="123">
        <f>D5-4</f>
        <v>41651</v>
      </c>
    </row>
    <row r="6" spans="2:7" ht="16.5" customHeight="1">
      <c r="B6" s="113" t="s">
        <v>6752</v>
      </c>
      <c r="C6" s="115">
        <f>COUNTIFS(VODANET!E5:E4966,"&gt;="&amp;Semanal!C2,VODANET!E5:E4966,"&lt;="&amp;Semanal!D2)</f>
        <v>0</v>
      </c>
      <c r="D6" s="118">
        <f>C2</f>
        <v>41658</v>
      </c>
      <c r="E6" s="119">
        <f>D2</f>
        <v>41664</v>
      </c>
    </row>
    <row r="7" spans="2:7" ht="16.5" customHeight="1">
      <c r="B7" s="124" t="s">
        <v>20740</v>
      </c>
      <c r="C7" s="125">
        <f>COUNTIF(VODANET!AB5:AB4966,"&lt;="&amp;D5)+Mensal!F3</f>
        <v>1970</v>
      </c>
      <c r="D7" s="126">
        <f>D5</f>
        <v>41655</v>
      </c>
      <c r="E7" s="127">
        <f>D7-4</f>
        <v>41651</v>
      </c>
    </row>
    <row r="8" spans="2:7" ht="16.5" customHeight="1">
      <c r="B8" s="113" t="s">
        <v>6753</v>
      </c>
      <c r="C8" s="116">
        <f>(HLOOKUP(C2,Mensal!C247:L249,3,0))+Mensal!F3</f>
        <v>1</v>
      </c>
      <c r="D8" s="118">
        <f>C2</f>
        <v>41658</v>
      </c>
      <c r="E8" s="119">
        <f>D2</f>
        <v>41664</v>
      </c>
    </row>
    <row r="9" spans="2:7" ht="16.5" customHeight="1">
      <c r="B9" s="124" t="s">
        <v>6754</v>
      </c>
      <c r="C9" s="128">
        <f>Mensal!F3</f>
        <v>0</v>
      </c>
      <c r="D9" s="489" t="s">
        <v>6755</v>
      </c>
      <c r="E9" s="490"/>
      <c r="G9" s="154"/>
    </row>
    <row r="10" spans="2:7" ht="16.5" customHeight="1">
      <c r="B10" s="113" t="s">
        <v>6757</v>
      </c>
      <c r="C10" s="115">
        <f>COUNTIF(VODANET!AB5:AB4966,"&lt;="&amp;Semanal!D5)</f>
        <v>1970</v>
      </c>
      <c r="D10" s="118">
        <f>D5</f>
        <v>41655</v>
      </c>
      <c r="E10" s="119">
        <f>E5</f>
        <v>41651</v>
      </c>
    </row>
    <row r="11" spans="2:7" ht="16.5" customHeight="1">
      <c r="B11" s="124" t="s">
        <v>6756</v>
      </c>
      <c r="C11" s="128">
        <f>COUNTIFS(VODANET!AB5:AB4966,"&gt;="&amp;Semanal!C2,VODANET!AB5:AB4966,"&lt;="&amp;Semanal!D2)</f>
        <v>1</v>
      </c>
      <c r="D11" s="126">
        <f>C2</f>
        <v>41658</v>
      </c>
      <c r="E11" s="127">
        <f>D2</f>
        <v>41664</v>
      </c>
    </row>
    <row r="12" spans="2:7" ht="16.5" customHeight="1">
      <c r="B12" s="113" t="s">
        <v>7616</v>
      </c>
      <c r="C12" s="116">
        <f>COUNTIFS(VODANET!AB5:AB4966,"&gt;="&amp;Semanal!D12,VODANET!AB5:AB4966,"&lt;="&amp;Semanal!E12,VODANET!M5:M4966,"LIDER")</f>
        <v>0</v>
      </c>
      <c r="D12" s="118">
        <f>E12-6</f>
        <v>41651</v>
      </c>
      <c r="E12" s="119">
        <f>C2-1</f>
        <v>41657</v>
      </c>
    </row>
    <row r="13" spans="2:7" ht="16.5" customHeight="1">
      <c r="B13" s="124" t="s">
        <v>6758</v>
      </c>
      <c r="C13" s="125">
        <f>COUNTIFS(VODANET!AB5:AB4966,"&gt;="&amp;Semanal!C2,VODANET!AB5:AB4966,"&lt;="&amp;Semanal!D2,VODANET!M5:M4966,"LIDER")+Mensal!I3</f>
        <v>0</v>
      </c>
      <c r="D13" s="126">
        <f>C2</f>
        <v>41658</v>
      </c>
      <c r="E13" s="127">
        <f>D2</f>
        <v>41664</v>
      </c>
    </row>
    <row r="14" spans="2:7" ht="16.5" customHeight="1">
      <c r="B14" s="113" t="s">
        <v>14015</v>
      </c>
      <c r="C14" s="116">
        <f>COUNTIFS(VODANET!AB5:AB4966,"&gt;="&amp;Semanal!D14,VODANET!AB5:AB4966,"&lt;="&amp;Semanal!E14,VODANET!M5:M4966,"VODANET")+Mensal!K3</f>
        <v>1</v>
      </c>
      <c r="D14" s="118">
        <f>D12</f>
        <v>41651</v>
      </c>
      <c r="E14" s="119">
        <f>E12</f>
        <v>41657</v>
      </c>
    </row>
    <row r="15" spans="2:7" ht="16.5" customHeight="1">
      <c r="B15" s="124" t="s">
        <v>14016</v>
      </c>
      <c r="C15" s="125">
        <f>COUNTIFS(VODANET!AB5:AB4966,"&gt;="&amp;Semanal!C2,VODANET!AB5:AB4966,"&lt;="&amp;Semanal!D2,VODANET!M5:M4966,"VODANET")+Mensal!K3</f>
        <v>0</v>
      </c>
      <c r="D15" s="126">
        <f>C2</f>
        <v>41658</v>
      </c>
      <c r="E15" s="127">
        <f>D2</f>
        <v>41664</v>
      </c>
    </row>
    <row r="16" spans="2:7" ht="16.5" customHeight="1">
      <c r="B16" s="113" t="s">
        <v>14017</v>
      </c>
      <c r="C16" s="116">
        <f>COUNTIFS(VODANET!AB7:AB4968,"&gt;="&amp;Semanal!D16,VODANET!AB7:AB4968,"&lt;="&amp;Semanal!E16,VODANET!M7:M4968,"SH SAT")+Mensal!M3</f>
        <v>0</v>
      </c>
      <c r="D16" s="118">
        <f>D14</f>
        <v>41651</v>
      </c>
      <c r="E16" s="119">
        <f>E14</f>
        <v>41657</v>
      </c>
    </row>
    <row r="17" spans="2:5" ht="16.5" customHeight="1">
      <c r="B17" s="124" t="s">
        <v>14018</v>
      </c>
      <c r="C17" s="125">
        <f>COUNTIFS(VODANET!AB7:AB4968,"&gt;="&amp;Semanal!C2,VODANET!AB7:AB4968,"&lt;="&amp;Semanal!D2,VODANET!M7:M4968,"SH SAT")+Mensal!M3</f>
        <v>1</v>
      </c>
      <c r="D17" s="186">
        <f>C2</f>
        <v>41658</v>
      </c>
      <c r="E17" s="187">
        <f>D2</f>
        <v>41664</v>
      </c>
    </row>
    <row r="18" spans="2:5" ht="16.5" customHeight="1" thickBot="1">
      <c r="B18" s="114" t="s">
        <v>20741</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99"/>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23721</v>
      </c>
      <c r="R43" s="15" t="s">
        <v>23722</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23848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23257</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17815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17929</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23769</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23798</v>
      </c>
      <c r="L820" s="15" t="s">
        <v>5412</v>
      </c>
      <c r="M820" s="15" t="s">
        <v>5478</v>
      </c>
      <c r="N820" s="15" t="s">
        <v>5984</v>
      </c>
      <c r="O820" s="15" t="s">
        <v>5204</v>
      </c>
      <c r="P820" s="3">
        <v>41134</v>
      </c>
      <c r="Q820" s="26" t="s">
        <v>23799</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17906</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17829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17822</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17821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17820</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17833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17919</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17827</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14025</v>
      </c>
      <c r="G965" s="15" t="s">
        <v>164</v>
      </c>
      <c r="H965" s="15" t="s">
        <v>17828</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17849</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17826</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17895</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17896</v>
      </c>
      <c r="I974" s="3">
        <v>41197</v>
      </c>
      <c r="J974" s="15" t="s">
        <v>4825</v>
      </c>
      <c r="K974" s="15" t="s">
        <v>6393</v>
      </c>
      <c r="L974" s="15" t="s">
        <v>6387</v>
      </c>
      <c r="M974" s="15" t="s">
        <v>7620</v>
      </c>
      <c r="N974" s="15" t="s">
        <v>23791</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17903</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17904</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17902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17905</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17848</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23258</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6977</v>
      </c>
      <c r="H1099" s="15" t="s">
        <v>17907</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23770</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23259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23723</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13695</v>
      </c>
      <c r="H1737" s="15" t="s">
        <v>20537</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14025</v>
      </c>
      <c r="G1757" s="15" t="s">
        <v>13726</v>
      </c>
      <c r="H1757" s="15" t="s">
        <v>20538</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14025</v>
      </c>
      <c r="G1760" s="15" t="s">
        <v>1858</v>
      </c>
      <c r="H1760" s="15" t="s">
        <v>20539</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17925</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17926</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20540</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c r="A2135" t="s">
        <v>23670</v>
      </c>
      <c r="B2135">
        <v>9863</v>
      </c>
      <c r="C2135" s="3">
        <v>41862</v>
      </c>
      <c r="D2135">
        <v>41907</v>
      </c>
      <c r="E2135" t="s">
        <v>1312</v>
      </c>
      <c r="F2135" t="s">
        <v>1533</v>
      </c>
      <c r="G2135" t="s">
        <v>1526</v>
      </c>
      <c r="H2135" s="14" t="s">
        <v>453</v>
      </c>
      <c r="I2135" s="14" t="s">
        <v>453</v>
      </c>
      <c r="J2135" t="s">
        <v>23311</v>
      </c>
      <c r="K2135" t="s">
        <v>23312</v>
      </c>
      <c r="L2135" t="s">
        <v>8530</v>
      </c>
      <c r="M2135" t="s">
        <v>23313</v>
      </c>
      <c r="N2135" s="14" t="s">
        <v>453</v>
      </c>
      <c r="O2135" s="14" t="s">
        <v>453</v>
      </c>
      <c r="P2135" s="14" t="s">
        <v>453</v>
      </c>
      <c r="Q2135" s="14" t="s">
        <v>23646</v>
      </c>
      <c r="R2135" s="14" t="s">
        <v>453</v>
      </c>
      <c r="S2135" t="s">
        <v>23314</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23671</v>
      </c>
      <c r="B2136">
        <v>9847</v>
      </c>
      <c r="C2136" s="3">
        <v>41862</v>
      </c>
      <c r="D2136">
        <v>41907</v>
      </c>
      <c r="E2136" t="s">
        <v>1449</v>
      </c>
      <c r="F2136" t="s">
        <v>14025</v>
      </c>
      <c r="G2136" t="s">
        <v>165</v>
      </c>
      <c r="H2136" s="14" t="s">
        <v>453</v>
      </c>
      <c r="I2136" s="14" t="s">
        <v>453</v>
      </c>
      <c r="J2136" t="s">
        <v>23315</v>
      </c>
      <c r="K2136" t="s">
        <v>23316</v>
      </c>
      <c r="L2136" t="s">
        <v>23317</v>
      </c>
      <c r="M2136" t="s">
        <v>23318</v>
      </c>
      <c r="N2136" s="14" t="s">
        <v>453</v>
      </c>
      <c r="O2136" s="14" t="s">
        <v>453</v>
      </c>
      <c r="P2136" s="14" t="s">
        <v>453</v>
      </c>
      <c r="Q2136" t="s">
        <v>23672</v>
      </c>
      <c r="R2136" s="14" t="s">
        <v>453</v>
      </c>
      <c r="S2136" t="s">
        <v>23319</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14025</v>
      </c>
      <c r="G2137" t="s">
        <v>13753</v>
      </c>
      <c r="H2137" s="14" t="s">
        <v>23673</v>
      </c>
      <c r="I2137" s="14">
        <v>41883</v>
      </c>
      <c r="J2137" t="s">
        <v>23320</v>
      </c>
      <c r="K2137" t="s">
        <v>23321</v>
      </c>
      <c r="L2137" t="s">
        <v>23322</v>
      </c>
      <c r="M2137" t="s">
        <v>23323</v>
      </c>
      <c r="N2137" s="14" t="s">
        <v>23674</v>
      </c>
      <c r="O2137" s="14" t="s">
        <v>23675</v>
      </c>
      <c r="P2137" s="14">
        <v>41884</v>
      </c>
      <c r="Q2137" t="s">
        <v>23324</v>
      </c>
      <c r="R2137" s="14" t="s">
        <v>23676</v>
      </c>
      <c r="S2137" t="s">
        <v>23325</v>
      </c>
      <c r="T2137" t="s">
        <v>3977</v>
      </c>
      <c r="U2137" s="14" t="s">
        <v>23677</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14025</v>
      </c>
      <c r="G2138" t="s">
        <v>1662</v>
      </c>
      <c r="H2138" s="14" t="s">
        <v>23577</v>
      </c>
      <c r="I2138" s="14">
        <v>41880</v>
      </c>
      <c r="J2138" t="s">
        <v>23326</v>
      </c>
      <c r="K2138" t="s">
        <v>23327</v>
      </c>
      <c r="L2138" t="s">
        <v>23328</v>
      </c>
      <c r="M2138" t="s">
        <v>23329</v>
      </c>
      <c r="N2138" s="14" t="s">
        <v>23647</v>
      </c>
      <c r="O2138" s="14" t="s">
        <v>23564</v>
      </c>
      <c r="P2138" s="14">
        <v>41883</v>
      </c>
      <c r="Q2138" t="s">
        <v>23330</v>
      </c>
      <c r="R2138" s="14" t="s">
        <v>23578</v>
      </c>
      <c r="S2138" t="s">
        <v>23331</v>
      </c>
      <c r="T2138" t="s">
        <v>3977</v>
      </c>
      <c r="U2138" s="14" t="s">
        <v>23648</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14025</v>
      </c>
      <c r="G2139" t="s">
        <v>13753</v>
      </c>
      <c r="H2139" s="14" t="s">
        <v>23579</v>
      </c>
      <c r="I2139" s="14">
        <v>41873</v>
      </c>
      <c r="J2139" t="s">
        <v>23320</v>
      </c>
      <c r="K2139" t="s">
        <v>23332</v>
      </c>
      <c r="L2139" t="s">
        <v>23322</v>
      </c>
      <c r="M2139" t="s">
        <v>23323</v>
      </c>
      <c r="N2139" s="14" t="s">
        <v>23678</v>
      </c>
      <c r="O2139" s="14" t="s">
        <v>23564</v>
      </c>
      <c r="P2139" s="14">
        <v>41884</v>
      </c>
      <c r="Q2139" t="s">
        <v>23333</v>
      </c>
      <c r="R2139" s="14" t="s">
        <v>10789</v>
      </c>
      <c r="S2139" t="s">
        <v>23334</v>
      </c>
      <c r="T2139" t="s">
        <v>3977</v>
      </c>
      <c r="U2139" s="14" t="s">
        <v>23679</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14025</v>
      </c>
      <c r="G2140" t="s">
        <v>13753</v>
      </c>
      <c r="H2140" s="14" t="s">
        <v>23580</v>
      </c>
      <c r="I2140" s="14">
        <v>41876</v>
      </c>
      <c r="J2140" t="s">
        <v>23320</v>
      </c>
      <c r="K2140" t="s">
        <v>23335</v>
      </c>
      <c r="L2140" t="s">
        <v>23322</v>
      </c>
      <c r="M2140" t="s">
        <v>23323</v>
      </c>
      <c r="N2140" s="14" t="s">
        <v>23581</v>
      </c>
      <c r="O2140" s="14" t="s">
        <v>15413</v>
      </c>
      <c r="P2140" s="14">
        <v>41877</v>
      </c>
      <c r="Q2140" t="s">
        <v>23336</v>
      </c>
      <c r="R2140" s="14" t="s">
        <v>10696</v>
      </c>
      <c r="S2140" t="s">
        <v>23337</v>
      </c>
      <c r="T2140" t="s">
        <v>3977</v>
      </c>
      <c r="U2140" s="14" t="s">
        <v>23582</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14025</v>
      </c>
      <c r="G2141" t="s">
        <v>958</v>
      </c>
      <c r="H2141" s="14" t="s">
        <v>453</v>
      </c>
      <c r="I2141" s="14" t="s">
        <v>453</v>
      </c>
      <c r="J2141" t="s">
        <v>23338</v>
      </c>
      <c r="K2141" t="s">
        <v>23339</v>
      </c>
      <c r="L2141" t="s">
        <v>4295</v>
      </c>
      <c r="M2141" t="s">
        <v>23340</v>
      </c>
      <c r="N2141" s="14" t="s">
        <v>453</v>
      </c>
      <c r="O2141" s="14" t="s">
        <v>453</v>
      </c>
      <c r="P2141" s="14" t="s">
        <v>453</v>
      </c>
      <c r="Q2141" t="s">
        <v>23341</v>
      </c>
      <c r="R2141" s="14" t="s">
        <v>453</v>
      </c>
      <c r="S2141" t="s">
        <v>23342</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14025</v>
      </c>
      <c r="G2142" t="s">
        <v>13753</v>
      </c>
      <c r="H2142" s="14" t="s">
        <v>23583</v>
      </c>
      <c r="I2142" s="14">
        <v>41878</v>
      </c>
      <c r="J2142" t="s">
        <v>23320</v>
      </c>
      <c r="K2142" t="s">
        <v>23343</v>
      </c>
      <c r="L2142" t="s">
        <v>23322</v>
      </c>
      <c r="M2142" t="s">
        <v>23323</v>
      </c>
      <c r="N2142" s="14" t="s">
        <v>23584</v>
      </c>
      <c r="O2142" s="14" t="s">
        <v>15413</v>
      </c>
      <c r="P2142" s="14">
        <v>41880</v>
      </c>
      <c r="Q2142" t="s">
        <v>23344</v>
      </c>
      <c r="R2142" s="14" t="s">
        <v>17636</v>
      </c>
      <c r="S2142" t="s">
        <v>23345</v>
      </c>
      <c r="T2142" t="s">
        <v>3977</v>
      </c>
      <c r="U2142" s="14" t="s">
        <v>23585</v>
      </c>
      <c r="V2142" s="203">
        <v>20</v>
      </c>
      <c r="W2142" s="14">
        <v>15</v>
      </c>
      <c r="X2142" s="14">
        <v>47</v>
      </c>
      <c r="Y2142" s="14">
        <v>43</v>
      </c>
      <c r="Z2142" s="14">
        <v>10</v>
      </c>
      <c r="AA2142" s="14">
        <v>24</v>
      </c>
      <c r="AB2142" s="15" t="str">
        <f t="shared" si="68"/>
        <v>20º15'47''</v>
      </c>
      <c r="AC2142" s="15" t="str">
        <f t="shared" si="69"/>
        <v>43º10'24''</v>
      </c>
    </row>
    <row r="2143" spans="1:29" ht="14.25" customHeight="1">
      <c r="A2143" t="s">
        <v>23680</v>
      </c>
      <c r="B2143">
        <v>9843</v>
      </c>
      <c r="C2143" s="3">
        <v>41862</v>
      </c>
      <c r="D2143">
        <v>41907</v>
      </c>
      <c r="E2143" t="s">
        <v>1449</v>
      </c>
      <c r="F2143" t="s">
        <v>14025</v>
      </c>
      <c r="G2143" t="s">
        <v>13267</v>
      </c>
      <c r="H2143" s="14" t="s">
        <v>453</v>
      </c>
      <c r="I2143" s="14" t="s">
        <v>453</v>
      </c>
      <c r="J2143" t="s">
        <v>23346</v>
      </c>
      <c r="K2143" t="s">
        <v>23347</v>
      </c>
      <c r="L2143" t="s">
        <v>23348</v>
      </c>
      <c r="M2143" t="s">
        <v>23349</v>
      </c>
      <c r="N2143" s="14" t="s">
        <v>453</v>
      </c>
      <c r="O2143" s="14" t="s">
        <v>453</v>
      </c>
      <c r="P2143" s="14" t="s">
        <v>453</v>
      </c>
      <c r="Q2143" t="s">
        <v>23681</v>
      </c>
      <c r="R2143" s="14" t="s">
        <v>453</v>
      </c>
      <c r="S2143" t="s">
        <v>23350</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23682</v>
      </c>
      <c r="B2144">
        <v>9862</v>
      </c>
      <c r="C2144" s="3">
        <v>41862</v>
      </c>
      <c r="D2144">
        <v>41907</v>
      </c>
      <c r="E2144" t="s">
        <v>1449</v>
      </c>
      <c r="F2144" t="s">
        <v>14025</v>
      </c>
      <c r="G2144" s="15" t="s">
        <v>13678</v>
      </c>
      <c r="H2144" s="14" t="s">
        <v>453</v>
      </c>
      <c r="I2144" s="14" t="s">
        <v>453</v>
      </c>
      <c r="J2144" t="s">
        <v>23351</v>
      </c>
      <c r="K2144" t="s">
        <v>23352</v>
      </c>
      <c r="L2144" t="s">
        <v>23353</v>
      </c>
      <c r="M2144" t="s">
        <v>23354</v>
      </c>
      <c r="N2144" s="14" t="s">
        <v>453</v>
      </c>
      <c r="O2144" s="14" t="s">
        <v>453</v>
      </c>
      <c r="P2144" s="14" t="s">
        <v>453</v>
      </c>
      <c r="Q2144" t="s">
        <v>23683</v>
      </c>
      <c r="R2144" s="14" t="s">
        <v>453</v>
      </c>
      <c r="S2144" t="s">
        <v>23355</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14025</v>
      </c>
      <c r="G2145" t="s">
        <v>13753</v>
      </c>
      <c r="H2145" s="14" t="s">
        <v>23684</v>
      </c>
      <c r="I2145" s="14">
        <v>41883</v>
      </c>
      <c r="J2145" t="s">
        <v>23320</v>
      </c>
      <c r="K2145" t="s">
        <v>23356</v>
      </c>
      <c r="L2145" t="s">
        <v>23322</v>
      </c>
      <c r="M2145" t="s">
        <v>23357</v>
      </c>
      <c r="N2145" s="14" t="s">
        <v>23685</v>
      </c>
      <c r="O2145" s="14" t="s">
        <v>14520</v>
      </c>
      <c r="P2145" s="14">
        <v>41884</v>
      </c>
      <c r="Q2145" s="14" t="s">
        <v>453</v>
      </c>
      <c r="R2145" s="14" t="s">
        <v>23686</v>
      </c>
      <c r="S2145" t="s">
        <v>23358</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14025</v>
      </c>
      <c r="G2146" t="s">
        <v>958</v>
      </c>
      <c r="H2146" s="14" t="s">
        <v>453</v>
      </c>
      <c r="I2146" s="14" t="s">
        <v>453</v>
      </c>
      <c r="J2146" t="s">
        <v>23338</v>
      </c>
      <c r="K2146" t="s">
        <v>23359</v>
      </c>
      <c r="L2146" t="s">
        <v>4295</v>
      </c>
      <c r="M2146" t="s">
        <v>23360</v>
      </c>
      <c r="N2146" s="14" t="s">
        <v>453</v>
      </c>
      <c r="O2146" s="14" t="s">
        <v>453</v>
      </c>
      <c r="P2146" s="14" t="s">
        <v>453</v>
      </c>
      <c r="Q2146" t="s">
        <v>23361</v>
      </c>
      <c r="R2146" s="14" t="s">
        <v>453</v>
      </c>
      <c r="S2146" t="s">
        <v>23362</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14025</v>
      </c>
      <c r="G2147" t="s">
        <v>13753</v>
      </c>
      <c r="H2147" s="14" t="s">
        <v>23687</v>
      </c>
      <c r="I2147" s="14">
        <v>41883</v>
      </c>
      <c r="J2147" t="s">
        <v>23320</v>
      </c>
      <c r="K2147" t="s">
        <v>23363</v>
      </c>
      <c r="L2147" t="s">
        <v>23322</v>
      </c>
      <c r="M2147" t="s">
        <v>23357</v>
      </c>
      <c r="N2147" s="14" t="s">
        <v>23688</v>
      </c>
      <c r="O2147" s="14" t="s">
        <v>23564</v>
      </c>
      <c r="P2147" s="14">
        <v>41884</v>
      </c>
      <c r="Q2147" t="s">
        <v>23364</v>
      </c>
      <c r="R2147" s="14" t="s">
        <v>23689</v>
      </c>
      <c r="S2147" t="s">
        <v>23365</v>
      </c>
      <c r="T2147" t="s">
        <v>3977</v>
      </c>
      <c r="U2147" s="14" t="s">
        <v>23690</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14025</v>
      </c>
      <c r="G2148" t="s">
        <v>13753</v>
      </c>
      <c r="H2148" s="14" t="s">
        <v>23586</v>
      </c>
      <c r="I2148" s="14">
        <v>41877</v>
      </c>
      <c r="J2148" t="s">
        <v>23320</v>
      </c>
      <c r="K2148" t="s">
        <v>23366</v>
      </c>
      <c r="L2148" t="s">
        <v>23322</v>
      </c>
      <c r="M2148">
        <v>35579718</v>
      </c>
      <c r="N2148" s="14" t="s">
        <v>23587</v>
      </c>
      <c r="O2148" s="14" t="s">
        <v>23564</v>
      </c>
      <c r="P2148" s="14">
        <v>41878</v>
      </c>
      <c r="Q2148" t="s">
        <v>23367</v>
      </c>
      <c r="R2148" s="14" t="s">
        <v>13115</v>
      </c>
      <c r="S2148" t="s">
        <v>23368</v>
      </c>
      <c r="T2148" t="s">
        <v>3977</v>
      </c>
      <c r="U2148" s="14" t="s">
        <v>23588</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14025</v>
      </c>
      <c r="G2149" t="s">
        <v>13753</v>
      </c>
      <c r="H2149" s="14" t="s">
        <v>23691</v>
      </c>
      <c r="I2149" s="14">
        <v>41884</v>
      </c>
      <c r="J2149" t="s">
        <v>23320</v>
      </c>
      <c r="K2149" t="s">
        <v>23589</v>
      </c>
      <c r="L2149" t="s">
        <v>23322</v>
      </c>
      <c r="M2149" t="s">
        <v>23323</v>
      </c>
      <c r="N2149" s="14" t="s">
        <v>23692</v>
      </c>
      <c r="O2149" s="14" t="s">
        <v>15291</v>
      </c>
      <c r="P2149" s="14" t="s">
        <v>453</v>
      </c>
      <c r="Q2149" t="s">
        <v>23649</v>
      </c>
      <c r="R2149" s="14" t="s">
        <v>23693</v>
      </c>
      <c r="S2149" t="s">
        <v>23369</v>
      </c>
      <c r="T2149" t="s">
        <v>14771</v>
      </c>
      <c r="U2149" s="14" t="s">
        <v>23694</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14025</v>
      </c>
      <c r="G2150" t="s">
        <v>13753</v>
      </c>
      <c r="H2150" s="14" t="s">
        <v>23590</v>
      </c>
      <c r="I2150" s="14">
        <v>41878</v>
      </c>
      <c r="J2150" t="s">
        <v>23320</v>
      </c>
      <c r="K2150" t="s">
        <v>23370</v>
      </c>
      <c r="L2150" t="s">
        <v>23322</v>
      </c>
      <c r="M2150" t="s">
        <v>23357</v>
      </c>
      <c r="N2150" s="14" t="s">
        <v>23591</v>
      </c>
      <c r="O2150" s="14" t="s">
        <v>14520</v>
      </c>
      <c r="P2150" s="14">
        <v>41878</v>
      </c>
      <c r="Q2150" t="s">
        <v>23364</v>
      </c>
      <c r="R2150" s="14" t="s">
        <v>17625</v>
      </c>
      <c r="S2150" t="s">
        <v>23371</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14025</v>
      </c>
      <c r="G2151" t="s">
        <v>13753</v>
      </c>
      <c r="H2151" s="14" t="s">
        <v>23592</v>
      </c>
      <c r="I2151" s="14">
        <v>41877</v>
      </c>
      <c r="J2151" t="s">
        <v>23320</v>
      </c>
      <c r="K2151" t="s">
        <v>23372</v>
      </c>
      <c r="L2151" t="s">
        <v>23322</v>
      </c>
      <c r="M2151">
        <v>35579718</v>
      </c>
      <c r="N2151" s="14" t="s">
        <v>23593</v>
      </c>
      <c r="O2151" s="14" t="s">
        <v>15413</v>
      </c>
      <c r="P2151" s="14">
        <v>41878</v>
      </c>
      <c r="Q2151" t="s">
        <v>23367</v>
      </c>
      <c r="R2151" s="14" t="s">
        <v>12688</v>
      </c>
      <c r="S2151" t="s">
        <v>23373</v>
      </c>
      <c r="T2151" t="s">
        <v>3977</v>
      </c>
      <c r="U2151" s="14" t="s">
        <v>23594</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14025</v>
      </c>
      <c r="G2152" t="s">
        <v>958</v>
      </c>
      <c r="H2152" s="14" t="s">
        <v>453</v>
      </c>
      <c r="I2152" s="14" t="s">
        <v>453</v>
      </c>
      <c r="J2152" t="s">
        <v>23338</v>
      </c>
      <c r="K2152" t="s">
        <v>23374</v>
      </c>
      <c r="L2152" t="s">
        <v>4295</v>
      </c>
      <c r="M2152" t="s">
        <v>23375</v>
      </c>
      <c r="N2152" s="14" t="s">
        <v>453</v>
      </c>
      <c r="O2152" s="14" t="s">
        <v>453</v>
      </c>
      <c r="P2152" s="14" t="s">
        <v>453</v>
      </c>
      <c r="Q2152" t="s">
        <v>23376</v>
      </c>
      <c r="R2152" s="14" t="s">
        <v>453</v>
      </c>
      <c r="S2152" t="s">
        <v>23377</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14025</v>
      </c>
      <c r="G2153" t="s">
        <v>13753</v>
      </c>
      <c r="H2153" s="14" t="s">
        <v>23595</v>
      </c>
      <c r="I2153" s="14">
        <v>41877</v>
      </c>
      <c r="J2153" t="s">
        <v>23320</v>
      </c>
      <c r="K2153" t="s">
        <v>23378</v>
      </c>
      <c r="L2153" t="s">
        <v>23322</v>
      </c>
      <c r="M2153">
        <v>35579718</v>
      </c>
      <c r="N2153" s="14" t="s">
        <v>23596</v>
      </c>
      <c r="O2153" s="14" t="s">
        <v>11939</v>
      </c>
      <c r="P2153" s="14">
        <v>41878</v>
      </c>
      <c r="Q2153" t="s">
        <v>23367</v>
      </c>
      <c r="R2153" s="14" t="s">
        <v>23227</v>
      </c>
      <c r="S2153" t="s">
        <v>23379</v>
      </c>
      <c r="T2153" t="s">
        <v>3977</v>
      </c>
      <c r="U2153" s="14" t="s">
        <v>23597</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14025</v>
      </c>
      <c r="G2154" t="s">
        <v>958</v>
      </c>
      <c r="H2154" s="14" t="s">
        <v>453</v>
      </c>
      <c r="I2154" s="14" t="s">
        <v>453</v>
      </c>
      <c r="J2154" t="s">
        <v>23338</v>
      </c>
      <c r="K2154" t="s">
        <v>23380</v>
      </c>
      <c r="L2154" t="s">
        <v>4295</v>
      </c>
      <c r="M2154" t="s">
        <v>23340</v>
      </c>
      <c r="N2154" s="14" t="s">
        <v>453</v>
      </c>
      <c r="O2154" s="14" t="s">
        <v>453</v>
      </c>
      <c r="P2154" s="14" t="s">
        <v>453</v>
      </c>
      <c r="Q2154" t="s">
        <v>23381</v>
      </c>
      <c r="R2154" s="14" t="s">
        <v>453</v>
      </c>
      <c r="S2154" t="s">
        <v>23382</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14025</v>
      </c>
      <c r="G2155" t="s">
        <v>13753</v>
      </c>
      <c r="H2155" s="14" t="s">
        <v>23598</v>
      </c>
      <c r="I2155" s="14">
        <v>41880</v>
      </c>
      <c r="J2155" t="s">
        <v>23320</v>
      </c>
      <c r="K2155" t="s">
        <v>23383</v>
      </c>
      <c r="L2155" t="s">
        <v>23322</v>
      </c>
      <c r="M2155">
        <v>35579718</v>
      </c>
      <c r="N2155" s="14" t="s">
        <v>23599</v>
      </c>
      <c r="O2155" s="14" t="s">
        <v>14520</v>
      </c>
      <c r="P2155" s="14">
        <v>41880</v>
      </c>
      <c r="Q2155" t="s">
        <v>23367</v>
      </c>
      <c r="R2155" s="14" t="s">
        <v>4064</v>
      </c>
      <c r="S2155" t="s">
        <v>23384</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14025</v>
      </c>
      <c r="G2156" t="s">
        <v>958</v>
      </c>
      <c r="H2156" s="14" t="s">
        <v>453</v>
      </c>
      <c r="I2156" s="14" t="s">
        <v>453</v>
      </c>
      <c r="J2156" t="s">
        <v>23338</v>
      </c>
      <c r="K2156" t="s">
        <v>23385</v>
      </c>
      <c r="L2156" t="s">
        <v>4295</v>
      </c>
      <c r="M2156" t="s">
        <v>23340</v>
      </c>
      <c r="N2156" s="14" t="s">
        <v>453</v>
      </c>
      <c r="O2156" s="14" t="s">
        <v>453</v>
      </c>
      <c r="P2156" s="14" t="s">
        <v>453</v>
      </c>
      <c r="Q2156" t="s">
        <v>23386</v>
      </c>
      <c r="R2156" s="14" t="s">
        <v>453</v>
      </c>
      <c r="S2156" t="s">
        <v>23387</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14025</v>
      </c>
      <c r="G2157" t="s">
        <v>13753</v>
      </c>
      <c r="H2157" s="14" t="s">
        <v>23724</v>
      </c>
      <c r="I2157" s="14">
        <v>41893</v>
      </c>
      <c r="J2157" t="s">
        <v>23320</v>
      </c>
      <c r="K2157" t="s">
        <v>23388</v>
      </c>
      <c r="L2157" t="s">
        <v>23322</v>
      </c>
      <c r="M2157">
        <v>35579718</v>
      </c>
      <c r="N2157" s="14" t="s">
        <v>23725</v>
      </c>
      <c r="O2157" s="14" t="s">
        <v>12668</v>
      </c>
      <c r="P2157" s="14">
        <v>41894</v>
      </c>
      <c r="Q2157" t="s">
        <v>23367</v>
      </c>
      <c r="R2157" s="14" t="s">
        <v>23726</v>
      </c>
      <c r="S2157" t="s">
        <v>23389</v>
      </c>
      <c r="T2157" t="s">
        <v>14771</v>
      </c>
      <c r="U2157" s="14" t="s">
        <v>23727</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14025</v>
      </c>
      <c r="G2158" t="s">
        <v>13753</v>
      </c>
      <c r="H2158" s="14" t="s">
        <v>23600</v>
      </c>
      <c r="I2158" s="14">
        <v>41879</v>
      </c>
      <c r="J2158" t="s">
        <v>23320</v>
      </c>
      <c r="K2158" t="s">
        <v>23390</v>
      </c>
      <c r="L2158" t="s">
        <v>23322</v>
      </c>
      <c r="M2158" t="s">
        <v>23357</v>
      </c>
      <c r="N2158" s="14" t="s">
        <v>23601</v>
      </c>
      <c r="O2158" s="14" t="s">
        <v>14520</v>
      </c>
      <c r="P2158" s="14">
        <v>41880</v>
      </c>
      <c r="Q2158" t="s">
        <v>23364</v>
      </c>
      <c r="R2158" s="14" t="s">
        <v>19304</v>
      </c>
      <c r="S2158" t="s">
        <v>23391</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14025</v>
      </c>
      <c r="G2159" t="s">
        <v>958</v>
      </c>
      <c r="H2159" s="14" t="s">
        <v>453</v>
      </c>
      <c r="I2159" s="14" t="s">
        <v>453</v>
      </c>
      <c r="J2159" t="s">
        <v>23338</v>
      </c>
      <c r="K2159" t="s">
        <v>23392</v>
      </c>
      <c r="L2159" t="s">
        <v>4295</v>
      </c>
      <c r="M2159" t="s">
        <v>23340</v>
      </c>
      <c r="N2159" s="14" t="s">
        <v>453</v>
      </c>
      <c r="O2159" s="14" t="s">
        <v>453</v>
      </c>
      <c r="P2159" s="14" t="s">
        <v>453</v>
      </c>
      <c r="Q2159" t="s">
        <v>23393</v>
      </c>
      <c r="R2159" s="14" t="s">
        <v>453</v>
      </c>
      <c r="S2159" t="s">
        <v>23394</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14025</v>
      </c>
      <c r="G2160" t="s">
        <v>13753</v>
      </c>
      <c r="H2160" s="14" t="s">
        <v>23602</v>
      </c>
      <c r="I2160" s="14">
        <v>41877</v>
      </c>
      <c r="J2160" t="s">
        <v>23320</v>
      </c>
      <c r="K2160" t="s">
        <v>23395</v>
      </c>
      <c r="L2160" t="s">
        <v>23322</v>
      </c>
      <c r="M2160">
        <v>35579718</v>
      </c>
      <c r="N2160" s="14" t="s">
        <v>23603</v>
      </c>
      <c r="O2160" s="14" t="s">
        <v>15413</v>
      </c>
      <c r="P2160" s="14">
        <v>41878</v>
      </c>
      <c r="Q2160" t="s">
        <v>23367</v>
      </c>
      <c r="R2160" s="14" t="s">
        <v>10385</v>
      </c>
      <c r="S2160" t="s">
        <v>23396</v>
      </c>
      <c r="T2160" t="s">
        <v>3977</v>
      </c>
      <c r="U2160" s="14" t="s">
        <v>23604</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14025</v>
      </c>
      <c r="G2161" t="s">
        <v>13753</v>
      </c>
      <c r="H2161" s="14" t="s">
        <v>23605</v>
      </c>
      <c r="I2161" s="14">
        <v>41879</v>
      </c>
      <c r="J2161" t="s">
        <v>23320</v>
      </c>
      <c r="K2161" t="s">
        <v>23397</v>
      </c>
      <c r="L2161" t="s">
        <v>23322</v>
      </c>
      <c r="M2161" t="s">
        <v>23357</v>
      </c>
      <c r="N2161" s="14" t="s">
        <v>23606</v>
      </c>
      <c r="O2161" s="14" t="s">
        <v>11973</v>
      </c>
      <c r="P2161" s="14">
        <v>41880</v>
      </c>
      <c r="Q2161" t="s">
        <v>23364</v>
      </c>
      <c r="R2161" s="14" t="s">
        <v>19482</v>
      </c>
      <c r="S2161" t="s">
        <v>23398</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14025</v>
      </c>
      <c r="G2162" t="s">
        <v>13753</v>
      </c>
      <c r="H2162" s="14" t="s">
        <v>23695</v>
      </c>
      <c r="I2162" s="14">
        <v>41883</v>
      </c>
      <c r="J2162" t="s">
        <v>23320</v>
      </c>
      <c r="K2162" t="s">
        <v>23399</v>
      </c>
      <c r="L2162" t="s">
        <v>23322</v>
      </c>
      <c r="M2162" t="s">
        <v>23400</v>
      </c>
      <c r="N2162" s="14" t="s">
        <v>23696</v>
      </c>
      <c r="O2162" s="14" t="s">
        <v>14520</v>
      </c>
      <c r="P2162" s="14">
        <v>41884</v>
      </c>
      <c r="Q2162" t="s">
        <v>23401</v>
      </c>
      <c r="R2162" s="14" t="s">
        <v>23697</v>
      </c>
      <c r="S2162" t="s">
        <v>23402</v>
      </c>
      <c r="T2162" t="s">
        <v>3977</v>
      </c>
      <c r="U2162" s="14" t="s">
        <v>23698</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14025</v>
      </c>
      <c r="G2163" t="s">
        <v>13753</v>
      </c>
      <c r="H2163" s="14" t="s">
        <v>23699</v>
      </c>
      <c r="I2163" s="14">
        <v>41883</v>
      </c>
      <c r="J2163" t="s">
        <v>23320</v>
      </c>
      <c r="K2163" t="s">
        <v>23403</v>
      </c>
      <c r="L2163" t="s">
        <v>23322</v>
      </c>
      <c r="M2163" t="s">
        <v>23404</v>
      </c>
      <c r="N2163" s="14" t="s">
        <v>23700</v>
      </c>
      <c r="O2163" s="14" t="s">
        <v>23564</v>
      </c>
      <c r="P2163" s="14">
        <v>41884</v>
      </c>
      <c r="Q2163" s="14" t="s">
        <v>453</v>
      </c>
      <c r="R2163" s="14" t="s">
        <v>23701</v>
      </c>
      <c r="S2163" t="s">
        <v>23405</v>
      </c>
      <c r="T2163" t="s">
        <v>3977</v>
      </c>
      <c r="U2163" s="14" t="s">
        <v>23702</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14025</v>
      </c>
      <c r="G2164" t="s">
        <v>13753</v>
      </c>
      <c r="H2164" s="14" t="s">
        <v>23607</v>
      </c>
      <c r="I2164" s="14">
        <v>41878</v>
      </c>
      <c r="J2164" t="s">
        <v>23320</v>
      </c>
      <c r="K2164" t="s">
        <v>23406</v>
      </c>
      <c r="L2164" t="s">
        <v>23322</v>
      </c>
      <c r="M2164" t="s">
        <v>23357</v>
      </c>
      <c r="N2164" s="14" t="s">
        <v>23608</v>
      </c>
      <c r="O2164" s="14" t="s">
        <v>12668</v>
      </c>
      <c r="P2164" s="14">
        <v>41878</v>
      </c>
      <c r="Q2164" s="14" t="s">
        <v>453</v>
      </c>
      <c r="R2164" s="14" t="s">
        <v>15269</v>
      </c>
      <c r="S2164" t="s">
        <v>23407</v>
      </c>
      <c r="T2164" t="s">
        <v>3977</v>
      </c>
      <c r="U2164" s="14" t="s">
        <v>23609</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14025</v>
      </c>
      <c r="G2165" t="s">
        <v>958</v>
      </c>
      <c r="H2165" s="14" t="s">
        <v>453</v>
      </c>
      <c r="I2165" s="14" t="s">
        <v>453</v>
      </c>
      <c r="J2165" t="s">
        <v>23338</v>
      </c>
      <c r="K2165" t="s">
        <v>23408</v>
      </c>
      <c r="L2165" t="s">
        <v>4295</v>
      </c>
      <c r="M2165" t="s">
        <v>23409</v>
      </c>
      <c r="N2165" s="14" t="s">
        <v>453</v>
      </c>
      <c r="O2165" s="14" t="s">
        <v>453</v>
      </c>
      <c r="P2165" s="14" t="s">
        <v>453</v>
      </c>
      <c r="Q2165" t="s">
        <v>23410</v>
      </c>
      <c r="R2165" s="14" t="s">
        <v>453</v>
      </c>
      <c r="S2165" t="s">
        <v>23411</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14025</v>
      </c>
      <c r="G2166" t="s">
        <v>13753</v>
      </c>
      <c r="H2166" s="14" t="s">
        <v>23703</v>
      </c>
      <c r="I2166" s="14">
        <v>41883</v>
      </c>
      <c r="J2166" t="s">
        <v>23320</v>
      </c>
      <c r="K2166" t="s">
        <v>23412</v>
      </c>
      <c r="L2166" t="s">
        <v>23322</v>
      </c>
      <c r="M2166">
        <v>35579718</v>
      </c>
      <c r="N2166" s="14" t="s">
        <v>23704</v>
      </c>
      <c r="O2166" s="14" t="s">
        <v>23652</v>
      </c>
      <c r="P2166" s="14">
        <v>41883</v>
      </c>
      <c r="Q2166" s="14" t="s">
        <v>453</v>
      </c>
      <c r="R2166" s="14" t="s">
        <v>23705</v>
      </c>
      <c r="S2166" t="s">
        <v>23413</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14025</v>
      </c>
      <c r="G2167" t="s">
        <v>13753</v>
      </c>
      <c r="H2167" s="14" t="s">
        <v>23610</v>
      </c>
      <c r="I2167" s="14">
        <v>41878</v>
      </c>
      <c r="J2167" t="s">
        <v>23320</v>
      </c>
      <c r="K2167" t="s">
        <v>23414</v>
      </c>
      <c r="L2167" t="s">
        <v>23322</v>
      </c>
      <c r="M2167" t="s">
        <v>23415</v>
      </c>
      <c r="N2167" s="14" t="s">
        <v>23611</v>
      </c>
      <c r="O2167" s="14" t="s">
        <v>12668</v>
      </c>
      <c r="P2167" s="14">
        <v>41878</v>
      </c>
      <c r="Q2167" s="14" t="s">
        <v>453</v>
      </c>
      <c r="R2167" s="14" t="s">
        <v>15664</v>
      </c>
      <c r="S2167" t="s">
        <v>23416</v>
      </c>
      <c r="T2167" t="s">
        <v>3977</v>
      </c>
      <c r="U2167" s="14" t="s">
        <v>23612</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14025</v>
      </c>
      <c r="G2168" t="s">
        <v>958</v>
      </c>
      <c r="H2168" s="14" t="s">
        <v>453</v>
      </c>
      <c r="I2168" s="14" t="s">
        <v>453</v>
      </c>
      <c r="J2168" t="s">
        <v>23338</v>
      </c>
      <c r="K2168" t="s">
        <v>23417</v>
      </c>
      <c r="L2168" t="s">
        <v>4295</v>
      </c>
      <c r="M2168" t="s">
        <v>23340</v>
      </c>
      <c r="N2168" s="14" t="s">
        <v>453</v>
      </c>
      <c r="O2168" s="14" t="s">
        <v>453</v>
      </c>
      <c r="P2168" s="14" t="s">
        <v>453</v>
      </c>
      <c r="Q2168" t="s">
        <v>23418</v>
      </c>
      <c r="R2168" s="14" t="s">
        <v>453</v>
      </c>
      <c r="S2168" t="s">
        <v>23419</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14025</v>
      </c>
      <c r="G2169" t="s">
        <v>13753</v>
      </c>
      <c r="H2169" s="14" t="s">
        <v>23613</v>
      </c>
      <c r="I2169" s="14">
        <v>41876</v>
      </c>
      <c r="J2169" t="s">
        <v>23320</v>
      </c>
      <c r="K2169" t="s">
        <v>23420</v>
      </c>
      <c r="L2169" t="s">
        <v>23322</v>
      </c>
      <c r="M2169">
        <v>35579718</v>
      </c>
      <c r="N2169" s="14" t="s">
        <v>23614</v>
      </c>
      <c r="O2169" s="14" t="s">
        <v>12668</v>
      </c>
      <c r="P2169" s="14">
        <v>41878</v>
      </c>
      <c r="Q2169" s="14" t="s">
        <v>453</v>
      </c>
      <c r="R2169" s="14" t="s">
        <v>23615</v>
      </c>
      <c r="S2169" t="s">
        <v>23421</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14025</v>
      </c>
      <c r="G2170" t="s">
        <v>13753</v>
      </c>
      <c r="H2170" s="14" t="s">
        <v>23616</v>
      </c>
      <c r="I2170" s="14">
        <v>41879</v>
      </c>
      <c r="J2170" t="s">
        <v>23320</v>
      </c>
      <c r="K2170" t="s">
        <v>23422</v>
      </c>
      <c r="L2170" t="s">
        <v>23322</v>
      </c>
      <c r="M2170" t="s">
        <v>23423</v>
      </c>
      <c r="N2170" s="14" t="s">
        <v>23617</v>
      </c>
      <c r="O2170" s="14" t="s">
        <v>11973</v>
      </c>
      <c r="P2170" s="14">
        <v>41880</v>
      </c>
      <c r="Q2170" s="14" t="s">
        <v>453</v>
      </c>
      <c r="R2170" s="14" t="s">
        <v>23618</v>
      </c>
      <c r="S2170" t="s">
        <v>23424</v>
      </c>
      <c r="T2170" t="s">
        <v>3977</v>
      </c>
      <c r="U2170" s="14" t="s">
        <v>23619</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14025</v>
      </c>
      <c r="G2171" t="s">
        <v>13753</v>
      </c>
      <c r="H2171" s="14" t="s">
        <v>23620</v>
      </c>
      <c r="I2171" s="14">
        <v>41879</v>
      </c>
      <c r="J2171" t="s">
        <v>23320</v>
      </c>
      <c r="K2171" t="s">
        <v>23425</v>
      </c>
      <c r="L2171" t="s">
        <v>23322</v>
      </c>
      <c r="M2171" t="s">
        <v>23426</v>
      </c>
      <c r="N2171" s="14" t="s">
        <v>23621</v>
      </c>
      <c r="O2171" s="14" t="s">
        <v>12668</v>
      </c>
      <c r="P2171" s="14">
        <v>41880</v>
      </c>
      <c r="Q2171" t="s">
        <v>23427</v>
      </c>
      <c r="R2171" s="14" t="s">
        <v>23622</v>
      </c>
      <c r="S2171" t="s">
        <v>23428</v>
      </c>
      <c r="T2171" t="s">
        <v>3977</v>
      </c>
      <c r="U2171" s="14" t="s">
        <v>23623</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14025</v>
      </c>
      <c r="G2172" t="s">
        <v>13753</v>
      </c>
      <c r="H2172" s="14" t="s">
        <v>23624</v>
      </c>
      <c r="I2172" s="14">
        <v>41877</v>
      </c>
      <c r="J2172" t="s">
        <v>23320</v>
      </c>
      <c r="K2172" t="s">
        <v>23429</v>
      </c>
      <c r="L2172">
        <v>35420000</v>
      </c>
      <c r="M2172">
        <v>35579718</v>
      </c>
      <c r="N2172" s="14" t="s">
        <v>23625</v>
      </c>
      <c r="O2172" s="14" t="s">
        <v>12668</v>
      </c>
      <c r="P2172" s="14">
        <v>41878</v>
      </c>
      <c r="Q2172" s="14" t="s">
        <v>453</v>
      </c>
      <c r="R2172" s="14" t="s">
        <v>11525</v>
      </c>
      <c r="S2172" t="s">
        <v>23430</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14025</v>
      </c>
      <c r="G2173" t="s">
        <v>13753</v>
      </c>
      <c r="H2173" s="14" t="s">
        <v>23626</v>
      </c>
      <c r="I2173" s="14">
        <v>41878</v>
      </c>
      <c r="J2173" t="s">
        <v>23320</v>
      </c>
      <c r="K2173" t="s">
        <v>23431</v>
      </c>
      <c r="L2173">
        <v>35420000</v>
      </c>
      <c r="M2173">
        <v>35579718</v>
      </c>
      <c r="N2173" s="14" t="s">
        <v>23627</v>
      </c>
      <c r="O2173" s="14" t="s">
        <v>11973</v>
      </c>
      <c r="P2173" s="14">
        <v>41878</v>
      </c>
      <c r="Q2173" s="14" t="s">
        <v>453</v>
      </c>
      <c r="R2173" s="14" t="s">
        <v>15940</v>
      </c>
      <c r="S2173" t="s">
        <v>23432</v>
      </c>
      <c r="T2173" t="s">
        <v>3977</v>
      </c>
      <c r="U2173" s="14" t="s">
        <v>23628</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14025</v>
      </c>
      <c r="G2174" t="s">
        <v>958</v>
      </c>
      <c r="H2174" s="14" t="s">
        <v>453</v>
      </c>
      <c r="I2174" s="14" t="s">
        <v>453</v>
      </c>
      <c r="J2174" t="s">
        <v>23338</v>
      </c>
      <c r="K2174" t="s">
        <v>23433</v>
      </c>
      <c r="L2174" t="s">
        <v>4295</v>
      </c>
      <c r="M2174" t="s">
        <v>23434</v>
      </c>
      <c r="N2174" s="14" t="s">
        <v>453</v>
      </c>
      <c r="O2174" s="14" t="s">
        <v>453</v>
      </c>
      <c r="P2174" s="14" t="s">
        <v>453</v>
      </c>
      <c r="Q2174" t="s">
        <v>23435</v>
      </c>
      <c r="R2174" s="14" t="s">
        <v>453</v>
      </c>
      <c r="S2174" t="s">
        <v>23436</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14025</v>
      </c>
      <c r="G2175" t="s">
        <v>13753</v>
      </c>
      <c r="H2175" s="14" t="s">
        <v>23629</v>
      </c>
      <c r="I2175" s="14">
        <v>41879</v>
      </c>
      <c r="J2175" t="s">
        <v>23320</v>
      </c>
      <c r="K2175" t="s">
        <v>23437</v>
      </c>
      <c r="L2175">
        <v>35420000</v>
      </c>
      <c r="M2175">
        <v>35579718</v>
      </c>
      <c r="N2175" s="14" t="s">
        <v>23630</v>
      </c>
      <c r="O2175" s="14" t="s">
        <v>11973</v>
      </c>
      <c r="P2175" s="14">
        <v>41880</v>
      </c>
      <c r="Q2175" s="14" t="s">
        <v>453</v>
      </c>
      <c r="R2175" s="14" t="s">
        <v>17675</v>
      </c>
      <c r="S2175" t="s">
        <v>23438</v>
      </c>
      <c r="T2175" t="s">
        <v>3977</v>
      </c>
      <c r="U2175" s="14" t="s">
        <v>23631</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14025</v>
      </c>
      <c r="G2176" t="s">
        <v>13753</v>
      </c>
      <c r="H2176" s="14" t="s">
        <v>23849</v>
      </c>
      <c r="I2176" s="14">
        <v>41879</v>
      </c>
      <c r="J2176" t="s">
        <v>23320</v>
      </c>
      <c r="K2176" t="s">
        <v>23439</v>
      </c>
      <c r="L2176">
        <v>35420000</v>
      </c>
      <c r="M2176" t="s">
        <v>23357</v>
      </c>
      <c r="N2176" s="14" t="s">
        <v>23632</v>
      </c>
      <c r="O2176" s="14" t="s">
        <v>15413</v>
      </c>
      <c r="P2176" s="14">
        <v>41880</v>
      </c>
      <c r="Q2176" s="14" t="s">
        <v>453</v>
      </c>
      <c r="R2176" s="14" t="s">
        <v>23633</v>
      </c>
      <c r="S2176" t="s">
        <v>23440</v>
      </c>
      <c r="T2176" t="s">
        <v>3977</v>
      </c>
      <c r="U2176" s="14" t="s">
        <v>23634</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14025</v>
      </c>
      <c r="G2177" t="s">
        <v>13753</v>
      </c>
      <c r="H2177" s="14" t="s">
        <v>23635</v>
      </c>
      <c r="I2177" s="14">
        <v>41876</v>
      </c>
      <c r="J2177" t="s">
        <v>23320</v>
      </c>
      <c r="K2177" t="s">
        <v>23441</v>
      </c>
      <c r="L2177">
        <v>35420000</v>
      </c>
      <c r="M2177">
        <v>35579718</v>
      </c>
      <c r="N2177" s="14" t="s">
        <v>23636</v>
      </c>
      <c r="O2177" s="14" t="s">
        <v>11973</v>
      </c>
      <c r="P2177" s="14">
        <v>41878</v>
      </c>
      <c r="Q2177" s="14" t="s">
        <v>453</v>
      </c>
      <c r="R2177" s="14" t="s">
        <v>10773</v>
      </c>
      <c r="S2177" t="s">
        <v>23442</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14025</v>
      </c>
      <c r="G2178" t="s">
        <v>958</v>
      </c>
      <c r="H2178" s="14" t="s">
        <v>453</v>
      </c>
      <c r="I2178" s="14" t="s">
        <v>453</v>
      </c>
      <c r="J2178" t="s">
        <v>23338</v>
      </c>
      <c r="K2178" t="s">
        <v>23443</v>
      </c>
      <c r="L2178" t="s">
        <v>4295</v>
      </c>
      <c r="M2178" t="s">
        <v>23340</v>
      </c>
      <c r="N2178" s="14" t="s">
        <v>453</v>
      </c>
      <c r="O2178" s="14" t="s">
        <v>453</v>
      </c>
      <c r="P2178" s="14" t="s">
        <v>453</v>
      </c>
      <c r="Q2178" t="s">
        <v>23444</v>
      </c>
      <c r="R2178" s="14" t="s">
        <v>453</v>
      </c>
      <c r="S2178" t="s">
        <v>23445</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14025</v>
      </c>
      <c r="G2179" t="s">
        <v>13753</v>
      </c>
      <c r="H2179" s="14" t="s">
        <v>23637</v>
      </c>
      <c r="I2179" s="14" t="s">
        <v>453</v>
      </c>
      <c r="J2179" t="s">
        <v>23320</v>
      </c>
      <c r="K2179" t="s">
        <v>23446</v>
      </c>
      <c r="L2179">
        <v>35420000</v>
      </c>
      <c r="M2179">
        <v>35579718</v>
      </c>
      <c r="N2179" s="14" t="s">
        <v>23638</v>
      </c>
      <c r="O2179" s="14" t="s">
        <v>23552</v>
      </c>
      <c r="P2179" s="14">
        <v>41877</v>
      </c>
      <c r="Q2179" s="14" t="s">
        <v>453</v>
      </c>
      <c r="R2179" s="14" t="s">
        <v>10516</v>
      </c>
      <c r="S2179" t="s">
        <v>23447</v>
      </c>
      <c r="T2179" t="s">
        <v>3977</v>
      </c>
      <c r="U2179" s="14" t="s">
        <v>23639</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14025</v>
      </c>
      <c r="G2180" t="s">
        <v>13753</v>
      </c>
      <c r="H2180" s="14" t="s">
        <v>23640</v>
      </c>
      <c r="I2180" s="14">
        <v>41879</v>
      </c>
      <c r="J2180" t="s">
        <v>23320</v>
      </c>
      <c r="K2180" t="s">
        <v>23448</v>
      </c>
      <c r="L2180">
        <v>35420000</v>
      </c>
      <c r="M2180" t="s">
        <v>23357</v>
      </c>
      <c r="N2180" s="14" t="s">
        <v>23706</v>
      </c>
      <c r="O2180" s="14" t="s">
        <v>12668</v>
      </c>
      <c r="P2180" s="14">
        <v>41884</v>
      </c>
      <c r="Q2180" s="14" t="s">
        <v>453</v>
      </c>
      <c r="R2180" s="14" t="s">
        <v>19312</v>
      </c>
      <c r="S2180" t="s">
        <v>23449</v>
      </c>
      <c r="T2180" t="s">
        <v>3977</v>
      </c>
      <c r="U2180" s="14" t="s">
        <v>23707</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14025</v>
      </c>
      <c r="G2181" t="s">
        <v>13753</v>
      </c>
      <c r="H2181" s="14" t="s">
        <v>23641</v>
      </c>
      <c r="I2181" s="14">
        <v>41876</v>
      </c>
      <c r="J2181" t="s">
        <v>23320</v>
      </c>
      <c r="K2181" t="s">
        <v>23450</v>
      </c>
      <c r="L2181">
        <v>35420000</v>
      </c>
      <c r="M2181">
        <v>35579718</v>
      </c>
      <c r="N2181" s="14" t="s">
        <v>23642</v>
      </c>
      <c r="O2181" s="14" t="s">
        <v>19196</v>
      </c>
      <c r="P2181" s="14">
        <v>41877</v>
      </c>
      <c r="Q2181" s="14" t="s">
        <v>453</v>
      </c>
      <c r="R2181" s="14" t="s">
        <v>10607</v>
      </c>
      <c r="S2181" t="s">
        <v>23451</v>
      </c>
      <c r="T2181" t="s">
        <v>3977</v>
      </c>
      <c r="U2181" s="14" t="s">
        <v>23643</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14025</v>
      </c>
      <c r="G2182" t="s">
        <v>958</v>
      </c>
      <c r="H2182" s="14" t="s">
        <v>453</v>
      </c>
      <c r="I2182" s="14" t="s">
        <v>453</v>
      </c>
      <c r="J2182" t="s">
        <v>23338</v>
      </c>
      <c r="K2182" t="s">
        <v>23452</v>
      </c>
      <c r="L2182" t="s">
        <v>4295</v>
      </c>
      <c r="M2182" t="s">
        <v>23340</v>
      </c>
      <c r="N2182" s="14" t="s">
        <v>453</v>
      </c>
      <c r="O2182" s="14" t="s">
        <v>453</v>
      </c>
      <c r="P2182" s="14" t="s">
        <v>453</v>
      </c>
      <c r="Q2182" t="s">
        <v>23453</v>
      </c>
      <c r="R2182" s="14" t="s">
        <v>453</v>
      </c>
      <c r="S2182" t="s">
        <v>23454</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14025</v>
      </c>
      <c r="G2183" t="s">
        <v>958</v>
      </c>
      <c r="H2183" s="14" t="s">
        <v>453</v>
      </c>
      <c r="I2183" s="14" t="s">
        <v>453</v>
      </c>
      <c r="J2183" t="s">
        <v>23338</v>
      </c>
      <c r="K2183" t="s">
        <v>23455</v>
      </c>
      <c r="L2183" t="s">
        <v>4295</v>
      </c>
      <c r="M2183" t="s">
        <v>23456</v>
      </c>
      <c r="N2183" s="14" t="s">
        <v>453</v>
      </c>
      <c r="O2183" s="14" t="s">
        <v>453</v>
      </c>
      <c r="P2183" s="14" t="s">
        <v>453</v>
      </c>
      <c r="Q2183" t="s">
        <v>23457</v>
      </c>
      <c r="R2183" s="14" t="s">
        <v>453</v>
      </c>
      <c r="S2183" t="s">
        <v>23458</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14025</v>
      </c>
      <c r="G2184" t="s">
        <v>958</v>
      </c>
      <c r="H2184" s="14" t="s">
        <v>453</v>
      </c>
      <c r="I2184" s="14" t="s">
        <v>453</v>
      </c>
      <c r="J2184" t="s">
        <v>23338</v>
      </c>
      <c r="K2184" t="s">
        <v>23459</v>
      </c>
      <c r="L2184" t="s">
        <v>4295</v>
      </c>
      <c r="M2184" t="s">
        <v>23340</v>
      </c>
      <c r="N2184" s="14" t="s">
        <v>453</v>
      </c>
      <c r="O2184" s="14" t="s">
        <v>453</v>
      </c>
      <c r="P2184" s="14" t="s">
        <v>453</v>
      </c>
      <c r="Q2184" t="s">
        <v>23460</v>
      </c>
      <c r="R2184" s="14" t="s">
        <v>453</v>
      </c>
      <c r="S2184" t="s">
        <v>23461</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14025</v>
      </c>
      <c r="G2185" t="s">
        <v>958</v>
      </c>
      <c r="H2185" s="14" t="s">
        <v>453</v>
      </c>
      <c r="I2185" s="14" t="s">
        <v>453</v>
      </c>
      <c r="J2185" t="s">
        <v>23338</v>
      </c>
      <c r="K2185" t="s">
        <v>23462</v>
      </c>
      <c r="L2185" t="s">
        <v>4295</v>
      </c>
      <c r="M2185" t="s">
        <v>23340</v>
      </c>
      <c r="N2185" s="14" t="s">
        <v>453</v>
      </c>
      <c r="O2185" s="14" t="s">
        <v>453</v>
      </c>
      <c r="P2185" s="14" t="s">
        <v>453</v>
      </c>
      <c r="Q2185" t="s">
        <v>23463</v>
      </c>
      <c r="R2185" s="14" t="s">
        <v>453</v>
      </c>
      <c r="S2185" t="s">
        <v>23464</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14025</v>
      </c>
      <c r="G2186" t="s">
        <v>958</v>
      </c>
      <c r="H2186" s="14" t="s">
        <v>453</v>
      </c>
      <c r="I2186" s="14" t="s">
        <v>453</v>
      </c>
      <c r="J2186" t="s">
        <v>23338</v>
      </c>
      <c r="K2186" t="s">
        <v>23465</v>
      </c>
      <c r="L2186" t="s">
        <v>4295</v>
      </c>
      <c r="M2186" t="s">
        <v>23340</v>
      </c>
      <c r="N2186" s="14" t="s">
        <v>453</v>
      </c>
      <c r="O2186" s="14" t="s">
        <v>453</v>
      </c>
      <c r="P2186" s="14" t="s">
        <v>453</v>
      </c>
      <c r="Q2186" t="s">
        <v>23466</v>
      </c>
      <c r="R2186" s="14" t="s">
        <v>453</v>
      </c>
      <c r="S2186" t="s">
        <v>23467</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14025</v>
      </c>
      <c r="G2187" t="s">
        <v>958</v>
      </c>
      <c r="H2187" s="14" t="s">
        <v>453</v>
      </c>
      <c r="I2187" s="14" t="s">
        <v>453</v>
      </c>
      <c r="J2187" t="s">
        <v>23338</v>
      </c>
      <c r="K2187" t="s">
        <v>23468</v>
      </c>
      <c r="L2187" t="s">
        <v>4295</v>
      </c>
      <c r="M2187" t="s">
        <v>23340</v>
      </c>
      <c r="N2187" s="14" t="s">
        <v>453</v>
      </c>
      <c r="O2187" s="14" t="s">
        <v>453</v>
      </c>
      <c r="P2187" s="14" t="s">
        <v>453</v>
      </c>
      <c r="Q2187" t="s">
        <v>23469</v>
      </c>
      <c r="R2187" s="14" t="s">
        <v>453</v>
      </c>
      <c r="S2187" t="s">
        <v>23470</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14025</v>
      </c>
      <c r="G2188" t="s">
        <v>958</v>
      </c>
      <c r="H2188" s="14" t="s">
        <v>453</v>
      </c>
      <c r="I2188" s="14" t="s">
        <v>453</v>
      </c>
      <c r="J2188" t="s">
        <v>23338</v>
      </c>
      <c r="K2188" t="s">
        <v>23471</v>
      </c>
      <c r="L2188" t="s">
        <v>4295</v>
      </c>
      <c r="M2188" t="s">
        <v>23340</v>
      </c>
      <c r="N2188" s="14" t="s">
        <v>453</v>
      </c>
      <c r="O2188" s="14" t="s">
        <v>453</v>
      </c>
      <c r="P2188" s="14" t="s">
        <v>453</v>
      </c>
      <c r="Q2188" t="s">
        <v>23472</v>
      </c>
      <c r="R2188" s="14" t="s">
        <v>453</v>
      </c>
      <c r="S2188" t="s">
        <v>23473</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14025</v>
      </c>
      <c r="G2189" t="s">
        <v>958</v>
      </c>
      <c r="H2189" s="14" t="s">
        <v>453</v>
      </c>
      <c r="I2189" s="14" t="s">
        <v>453</v>
      </c>
      <c r="J2189" t="s">
        <v>23338</v>
      </c>
      <c r="K2189" t="s">
        <v>23474</v>
      </c>
      <c r="L2189" t="s">
        <v>4295</v>
      </c>
      <c r="M2189" t="s">
        <v>23340</v>
      </c>
      <c r="N2189" s="14" t="s">
        <v>453</v>
      </c>
      <c r="O2189" s="14" t="s">
        <v>453</v>
      </c>
      <c r="P2189" s="14" t="s">
        <v>453</v>
      </c>
      <c r="Q2189" t="s">
        <v>23475</v>
      </c>
      <c r="R2189" s="14" t="s">
        <v>453</v>
      </c>
      <c r="S2189" t="s">
        <v>23476</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14025</v>
      </c>
      <c r="G2190" t="s">
        <v>958</v>
      </c>
      <c r="H2190" s="14" t="s">
        <v>453</v>
      </c>
      <c r="I2190" s="14" t="s">
        <v>453</v>
      </c>
      <c r="J2190" t="s">
        <v>23338</v>
      </c>
      <c r="K2190" t="s">
        <v>23477</v>
      </c>
      <c r="L2190" t="s">
        <v>4295</v>
      </c>
      <c r="M2190" t="s">
        <v>23375</v>
      </c>
      <c r="N2190" s="14" t="s">
        <v>453</v>
      </c>
      <c r="O2190" s="14" t="s">
        <v>453</v>
      </c>
      <c r="P2190" s="14" t="s">
        <v>453</v>
      </c>
      <c r="Q2190" t="s">
        <v>23478</v>
      </c>
      <c r="R2190" s="14" t="s">
        <v>453</v>
      </c>
      <c r="S2190" t="s">
        <v>23479</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14025</v>
      </c>
      <c r="G2191" t="s">
        <v>958</v>
      </c>
      <c r="H2191" s="14" t="s">
        <v>453</v>
      </c>
      <c r="I2191" s="14" t="s">
        <v>453</v>
      </c>
      <c r="J2191" t="s">
        <v>23338</v>
      </c>
      <c r="K2191" t="s">
        <v>23480</v>
      </c>
      <c r="L2191" t="s">
        <v>4295</v>
      </c>
      <c r="M2191" t="s">
        <v>23340</v>
      </c>
      <c r="N2191" s="14" t="s">
        <v>453</v>
      </c>
      <c r="O2191" s="14" t="s">
        <v>453</v>
      </c>
      <c r="P2191" s="14" t="s">
        <v>453</v>
      </c>
      <c r="Q2191" t="s">
        <v>23481</v>
      </c>
      <c r="R2191" s="14" t="s">
        <v>453</v>
      </c>
      <c r="S2191" t="s">
        <v>23482</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14025</v>
      </c>
      <c r="G2192" t="s">
        <v>958</v>
      </c>
      <c r="H2192" s="14" t="s">
        <v>453</v>
      </c>
      <c r="I2192" s="14" t="s">
        <v>453</v>
      </c>
      <c r="J2192" t="s">
        <v>23338</v>
      </c>
      <c r="K2192" t="s">
        <v>23483</v>
      </c>
      <c r="L2192" t="s">
        <v>4295</v>
      </c>
      <c r="M2192" t="s">
        <v>23340</v>
      </c>
      <c r="N2192" s="14" t="s">
        <v>453</v>
      </c>
      <c r="O2192" s="14" t="s">
        <v>453</v>
      </c>
      <c r="P2192" s="14" t="s">
        <v>453</v>
      </c>
      <c r="Q2192" t="s">
        <v>23484</v>
      </c>
      <c r="R2192" s="14" t="s">
        <v>453</v>
      </c>
      <c r="S2192" t="s">
        <v>23485</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14025</v>
      </c>
      <c r="G2193" t="s">
        <v>958</v>
      </c>
      <c r="H2193" s="14" t="s">
        <v>453</v>
      </c>
      <c r="I2193" s="14" t="s">
        <v>453</v>
      </c>
      <c r="J2193" t="s">
        <v>23338</v>
      </c>
      <c r="K2193" t="s">
        <v>23486</v>
      </c>
      <c r="L2193" t="s">
        <v>4295</v>
      </c>
      <c r="M2193" t="s">
        <v>23340</v>
      </c>
      <c r="N2193" s="14" t="s">
        <v>453</v>
      </c>
      <c r="O2193" s="14" t="s">
        <v>453</v>
      </c>
      <c r="P2193" s="14" t="s">
        <v>453</v>
      </c>
      <c r="Q2193" t="s">
        <v>23487</v>
      </c>
      <c r="R2193" s="14" t="s">
        <v>453</v>
      </c>
      <c r="S2193" t="s">
        <v>23485</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6977</v>
      </c>
      <c r="H2194" s="14" t="s">
        <v>453</v>
      </c>
      <c r="I2194" s="14" t="s">
        <v>453</v>
      </c>
      <c r="J2194" t="s">
        <v>23553</v>
      </c>
      <c r="K2194" t="s">
        <v>6979</v>
      </c>
      <c r="L2194" t="s">
        <v>6980</v>
      </c>
      <c r="M2194" t="s">
        <v>23554</v>
      </c>
      <c r="N2194" s="14" t="s">
        <v>453</v>
      </c>
      <c r="O2194" s="14" t="s">
        <v>453</v>
      </c>
      <c r="P2194" s="14" t="s">
        <v>453</v>
      </c>
      <c r="Q2194" t="s">
        <v>23555</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6977</v>
      </c>
      <c r="H2195" s="14" t="s">
        <v>453</v>
      </c>
      <c r="I2195" s="14" t="s">
        <v>453</v>
      </c>
      <c r="J2195" t="s">
        <v>23553</v>
      </c>
      <c r="K2195" t="s">
        <v>23556</v>
      </c>
      <c r="L2195" t="s">
        <v>6980</v>
      </c>
      <c r="M2195" t="s">
        <v>23557</v>
      </c>
      <c r="N2195" s="14" t="s">
        <v>453</v>
      </c>
      <c r="O2195" s="14" t="s">
        <v>453</v>
      </c>
      <c r="P2195" s="14" t="s">
        <v>453</v>
      </c>
      <c r="Q2195" t="s">
        <v>23558</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23745</v>
      </c>
      <c r="K2196" t="s">
        <v>23746</v>
      </c>
      <c r="L2196" t="s">
        <v>4287</v>
      </c>
      <c r="M2196" t="s">
        <v>23747</v>
      </c>
      <c r="N2196" s="14" t="s">
        <v>453</v>
      </c>
      <c r="O2196" s="14" t="s">
        <v>453</v>
      </c>
      <c r="P2196" s="14" t="s">
        <v>453</v>
      </c>
      <c r="Q2196" t="s">
        <v>23748</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c r="A2197">
        <v>9925</v>
      </c>
      <c r="B2197">
        <v>9925</v>
      </c>
      <c r="C2197" s="3">
        <v>41904</v>
      </c>
      <c r="D2197">
        <v>41949</v>
      </c>
      <c r="E2197" t="s">
        <v>1312</v>
      </c>
      <c r="F2197" t="s">
        <v>1533</v>
      </c>
      <c r="G2197" t="s">
        <v>13726</v>
      </c>
      <c r="H2197" s="14" t="s">
        <v>453</v>
      </c>
      <c r="I2197" s="14" t="s">
        <v>453</v>
      </c>
      <c r="J2197" t="s">
        <v>23749</v>
      </c>
      <c r="K2197" t="s">
        <v>23750</v>
      </c>
      <c r="L2197" t="s">
        <v>17123</v>
      </c>
      <c r="M2197" t="s">
        <v>23751</v>
      </c>
      <c r="N2197" s="14" t="s">
        <v>453</v>
      </c>
      <c r="O2197" s="14" t="s">
        <v>453</v>
      </c>
      <c r="P2197" s="14" t="s">
        <v>453</v>
      </c>
      <c r="Q2197" t="s">
        <v>23752</v>
      </c>
      <c r="R2197" s="14" t="s">
        <v>453</v>
      </c>
      <c r="S2197" t="s">
        <v>23753</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c r="A2198">
        <v>9757</v>
      </c>
      <c r="B2198">
        <v>9757</v>
      </c>
      <c r="C2198" s="3">
        <v>41925</v>
      </c>
      <c r="D2198">
        <v>41970</v>
      </c>
      <c r="E2198" t="s">
        <v>1303</v>
      </c>
      <c r="F2198" t="s">
        <v>1533</v>
      </c>
      <c r="G2198" t="s">
        <v>167</v>
      </c>
      <c r="H2198" s="14" t="s">
        <v>23800</v>
      </c>
      <c r="I2198" s="14">
        <v>41927</v>
      </c>
      <c r="J2198" t="s">
        <v>23771</v>
      </c>
      <c r="K2198" t="s">
        <v>23772</v>
      </c>
      <c r="L2198" t="s">
        <v>23773</v>
      </c>
      <c r="M2198" t="s">
        <v>23156</v>
      </c>
      <c r="N2198" s="14" t="s">
        <v>23801</v>
      </c>
      <c r="O2198" s="14" t="s">
        <v>23802</v>
      </c>
      <c r="P2198" s="14">
        <v>41933</v>
      </c>
      <c r="Q2198" s="14" t="s">
        <v>453</v>
      </c>
      <c r="R2198" s="14" t="s">
        <v>23792</v>
      </c>
      <c r="S2198" t="s">
        <v>23774</v>
      </c>
      <c r="T2198" t="s">
        <v>3977</v>
      </c>
      <c r="U2198" s="14" t="s">
        <v>23803</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c r="A2199">
        <v>10062</v>
      </c>
      <c r="B2199">
        <v>10062</v>
      </c>
      <c r="C2199" s="3">
        <v>41914</v>
      </c>
      <c r="D2199">
        <v>41959</v>
      </c>
      <c r="E2199" t="s">
        <v>1449</v>
      </c>
      <c r="F2199" t="s">
        <v>1533</v>
      </c>
      <c r="G2199" t="s">
        <v>2688</v>
      </c>
      <c r="H2199" s="14" t="s">
        <v>453</v>
      </c>
      <c r="I2199" s="14" t="s">
        <v>453</v>
      </c>
      <c r="J2199" t="s">
        <v>23775</v>
      </c>
      <c r="K2199" t="s">
        <v>23776</v>
      </c>
      <c r="L2199" t="s">
        <v>4506</v>
      </c>
      <c r="M2199" t="s">
        <v>2691</v>
      </c>
      <c r="N2199" s="14" t="s">
        <v>453</v>
      </c>
      <c r="O2199" s="14" t="s">
        <v>453</v>
      </c>
      <c r="P2199" s="14" t="s">
        <v>453</v>
      </c>
      <c r="Q2199" t="s">
        <v>23777</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16251</v>
      </c>
      <c r="D1" s="205" t="s">
        <v>376</v>
      </c>
      <c r="E1" s="205" t="s">
        <v>16252</v>
      </c>
      <c r="F1" s="206"/>
      <c r="G1" s="205" t="s">
        <v>16253</v>
      </c>
      <c r="H1" s="205" t="s">
        <v>16254</v>
      </c>
      <c r="I1" s="207" t="s">
        <v>16255</v>
      </c>
      <c r="J1" s="208" t="s">
        <v>16256</v>
      </c>
    </row>
    <row r="2" spans="1:10">
      <c r="A2" s="209" t="s">
        <v>16257</v>
      </c>
      <c r="B2" s="210" t="s">
        <v>2543</v>
      </c>
      <c r="C2" s="211"/>
      <c r="D2" s="210"/>
      <c r="E2" s="212">
        <v>40867</v>
      </c>
      <c r="F2" s="213"/>
      <c r="G2" s="214">
        <v>57436.1</v>
      </c>
      <c r="H2" s="210">
        <v>136</v>
      </c>
      <c r="I2" s="210" t="s">
        <v>1304</v>
      </c>
      <c r="J2" s="215"/>
    </row>
    <row r="3" spans="1:10">
      <c r="A3" s="216" t="s">
        <v>16258</v>
      </c>
      <c r="B3" s="217" t="s">
        <v>268</v>
      </c>
      <c r="C3" s="218" t="s">
        <v>16259</v>
      </c>
      <c r="D3" s="217" t="s">
        <v>428</v>
      </c>
      <c r="E3" s="219">
        <v>40898</v>
      </c>
      <c r="F3" s="220">
        <f>E3+31</f>
        <v>40929</v>
      </c>
      <c r="G3" s="221">
        <v>5771.3</v>
      </c>
      <c r="H3" s="217">
        <v>146</v>
      </c>
      <c r="I3" s="217" t="s">
        <v>1304</v>
      </c>
      <c r="J3" s="222"/>
    </row>
    <row r="4" spans="1:10">
      <c r="A4" s="216" t="s">
        <v>16260</v>
      </c>
      <c r="B4" s="217" t="s">
        <v>268</v>
      </c>
      <c r="C4" s="218" t="s">
        <v>16261</v>
      </c>
      <c r="D4" s="217" t="s">
        <v>424</v>
      </c>
      <c r="E4" s="219">
        <v>40899</v>
      </c>
      <c r="F4" s="220">
        <f t="shared" ref="F4:F67" si="0">E4+31</f>
        <v>40930</v>
      </c>
      <c r="G4" s="221">
        <v>5771.3</v>
      </c>
      <c r="H4" s="217">
        <v>146</v>
      </c>
      <c r="I4" s="217" t="s">
        <v>1304</v>
      </c>
      <c r="J4" s="222"/>
    </row>
    <row r="5" spans="1:10">
      <c r="A5" s="216" t="s">
        <v>16262</v>
      </c>
      <c r="B5" s="217" t="s">
        <v>268</v>
      </c>
      <c r="C5" s="218" t="s">
        <v>16263</v>
      </c>
      <c r="D5" s="217" t="s">
        <v>425</v>
      </c>
      <c r="E5" s="219">
        <v>40899</v>
      </c>
      <c r="F5" s="220">
        <f t="shared" si="0"/>
        <v>40930</v>
      </c>
      <c r="G5" s="221">
        <v>5771.3</v>
      </c>
      <c r="H5" s="217">
        <v>146</v>
      </c>
      <c r="I5" s="217" t="s">
        <v>1304</v>
      </c>
      <c r="J5" s="222"/>
    </row>
    <row r="6" spans="1:10">
      <c r="A6" s="216" t="s">
        <v>16264</v>
      </c>
      <c r="B6" s="217" t="s">
        <v>268</v>
      </c>
      <c r="C6" s="218" t="s">
        <v>16265</v>
      </c>
      <c r="D6" s="217" t="s">
        <v>433</v>
      </c>
      <c r="E6" s="219">
        <v>40903</v>
      </c>
      <c r="F6" s="220">
        <f t="shared" si="0"/>
        <v>40934</v>
      </c>
      <c r="G6" s="221">
        <v>5771.3</v>
      </c>
      <c r="H6" s="217">
        <v>146</v>
      </c>
      <c r="I6" s="217" t="s">
        <v>1304</v>
      </c>
      <c r="J6" s="222"/>
    </row>
    <row r="7" spans="1:10">
      <c r="A7" s="216" t="s">
        <v>16266</v>
      </c>
      <c r="B7" s="217" t="s">
        <v>281</v>
      </c>
      <c r="C7" s="218" t="s">
        <v>16267</v>
      </c>
      <c r="D7" s="217" t="s">
        <v>385</v>
      </c>
      <c r="E7" s="219">
        <v>40899</v>
      </c>
      <c r="F7" s="220">
        <f t="shared" si="0"/>
        <v>40930</v>
      </c>
      <c r="G7" s="221">
        <v>5771.3</v>
      </c>
      <c r="H7" s="217">
        <v>147</v>
      </c>
      <c r="I7" s="217" t="s">
        <v>1304</v>
      </c>
      <c r="J7" s="222"/>
    </row>
    <row r="8" spans="1:10">
      <c r="A8" s="216" t="s">
        <v>16268</v>
      </c>
      <c r="B8" s="217" t="s">
        <v>293</v>
      </c>
      <c r="C8" s="218" t="s">
        <v>16269</v>
      </c>
      <c r="D8" s="217" t="s">
        <v>443</v>
      </c>
      <c r="E8" s="219">
        <v>40904</v>
      </c>
      <c r="F8" s="220">
        <f t="shared" si="0"/>
        <v>40935</v>
      </c>
      <c r="G8" s="221">
        <v>5771.3</v>
      </c>
      <c r="H8" s="217">
        <v>148</v>
      </c>
      <c r="I8" s="217" t="s">
        <v>1304</v>
      </c>
      <c r="J8" s="222"/>
    </row>
    <row r="9" spans="1:10">
      <c r="A9" s="216" t="s">
        <v>16270</v>
      </c>
      <c r="B9" s="217" t="s">
        <v>339</v>
      </c>
      <c r="C9" s="218" t="s">
        <v>16271</v>
      </c>
      <c r="D9" s="217" t="s">
        <v>388</v>
      </c>
      <c r="E9" s="219">
        <v>40905</v>
      </c>
      <c r="F9" s="220">
        <f t="shared" si="0"/>
        <v>40936</v>
      </c>
      <c r="G9" s="221">
        <v>5771.3</v>
      </c>
      <c r="H9" s="217">
        <v>149</v>
      </c>
      <c r="I9" s="217" t="s">
        <v>1304</v>
      </c>
      <c r="J9" s="222"/>
    </row>
    <row r="10" spans="1:10">
      <c r="A10" s="216" t="s">
        <v>16272</v>
      </c>
      <c r="B10" s="217" t="s">
        <v>304</v>
      </c>
      <c r="C10" s="218" t="s">
        <v>16273</v>
      </c>
      <c r="D10" s="217" t="s">
        <v>394</v>
      </c>
      <c r="E10" s="219">
        <v>40905</v>
      </c>
      <c r="F10" s="220">
        <f t="shared" si="0"/>
        <v>40936</v>
      </c>
      <c r="G10" s="221">
        <v>5771.3</v>
      </c>
      <c r="H10" s="217">
        <v>150</v>
      </c>
      <c r="I10" s="217" t="s">
        <v>1304</v>
      </c>
      <c r="J10" s="222"/>
    </row>
    <row r="11" spans="1:10">
      <c r="A11" s="216" t="s">
        <v>16274</v>
      </c>
      <c r="B11" s="217" t="s">
        <v>285</v>
      </c>
      <c r="C11" s="218" t="s">
        <v>16275</v>
      </c>
      <c r="D11" s="217" t="s">
        <v>393</v>
      </c>
      <c r="E11" s="219">
        <v>40905</v>
      </c>
      <c r="F11" s="220">
        <f t="shared" si="0"/>
        <v>40936</v>
      </c>
      <c r="G11" s="221">
        <v>5771.3</v>
      </c>
      <c r="H11" s="217">
        <v>151</v>
      </c>
      <c r="I11" s="217" t="s">
        <v>1304</v>
      </c>
      <c r="J11" s="222"/>
    </row>
    <row r="12" spans="1:10">
      <c r="A12" s="216" t="s">
        <v>16276</v>
      </c>
      <c r="B12" s="217" t="s">
        <v>375</v>
      </c>
      <c r="C12" s="218" t="s">
        <v>16277</v>
      </c>
      <c r="D12" s="217" t="s">
        <v>413</v>
      </c>
      <c r="E12" s="219">
        <v>40905</v>
      </c>
      <c r="F12" s="220">
        <f t="shared" si="0"/>
        <v>40936</v>
      </c>
      <c r="G12" s="221">
        <v>5771.3</v>
      </c>
      <c r="H12" s="217">
        <v>152</v>
      </c>
      <c r="I12" s="217" t="s">
        <v>1304</v>
      </c>
      <c r="J12" s="222"/>
    </row>
    <row r="13" spans="1:10">
      <c r="A13" s="216" t="s">
        <v>16278</v>
      </c>
      <c r="B13" s="217" t="s">
        <v>268</v>
      </c>
      <c r="C13" s="218" t="s">
        <v>16279</v>
      </c>
      <c r="D13" s="217" t="s">
        <v>434</v>
      </c>
      <c r="E13" s="219">
        <v>40905</v>
      </c>
      <c r="F13" s="220">
        <f t="shared" si="0"/>
        <v>40936</v>
      </c>
      <c r="G13" s="221">
        <v>5771.3</v>
      </c>
      <c r="H13" s="217">
        <v>153</v>
      </c>
      <c r="I13" s="217" t="s">
        <v>1304</v>
      </c>
      <c r="J13" s="222"/>
    </row>
    <row r="14" spans="1:10">
      <c r="A14" s="216" t="s">
        <v>16280</v>
      </c>
      <c r="B14" s="217" t="s">
        <v>343</v>
      </c>
      <c r="C14" s="218" t="s">
        <v>16281</v>
      </c>
      <c r="D14" s="217" t="s">
        <v>421</v>
      </c>
      <c r="E14" s="219">
        <v>40905</v>
      </c>
      <c r="F14" s="220">
        <f t="shared" si="0"/>
        <v>40936</v>
      </c>
      <c r="G14" s="221">
        <v>5771.3</v>
      </c>
      <c r="H14" s="217">
        <v>154</v>
      </c>
      <c r="I14" s="217" t="s">
        <v>1304</v>
      </c>
      <c r="J14" s="222"/>
    </row>
    <row r="15" spans="1:10">
      <c r="A15" s="216" t="s">
        <v>16282</v>
      </c>
      <c r="B15" s="217" t="s">
        <v>315</v>
      </c>
      <c r="C15" s="218" t="s">
        <v>16283</v>
      </c>
      <c r="D15" s="217" t="s">
        <v>411</v>
      </c>
      <c r="E15" s="219">
        <v>40905</v>
      </c>
      <c r="F15" s="220">
        <f t="shared" si="0"/>
        <v>40936</v>
      </c>
      <c r="G15" s="221">
        <v>5771.3</v>
      </c>
      <c r="H15" s="217">
        <v>155</v>
      </c>
      <c r="I15" s="217" t="s">
        <v>1304</v>
      </c>
      <c r="J15" s="222"/>
    </row>
    <row r="16" spans="1:10">
      <c r="A16" s="216" t="s">
        <v>16284</v>
      </c>
      <c r="B16" s="217" t="s">
        <v>300</v>
      </c>
      <c r="C16" s="218" t="s">
        <v>16285</v>
      </c>
      <c r="D16" s="217" t="s">
        <v>384</v>
      </c>
      <c r="E16" s="219">
        <v>40906</v>
      </c>
      <c r="F16" s="220">
        <f t="shared" si="0"/>
        <v>40937</v>
      </c>
      <c r="G16" s="221">
        <v>5771.3</v>
      </c>
      <c r="H16" s="217">
        <v>160</v>
      </c>
      <c r="I16" s="217" t="s">
        <v>1304</v>
      </c>
      <c r="J16" s="222"/>
    </row>
    <row r="17" spans="1:10">
      <c r="A17" s="216" t="s">
        <v>16286</v>
      </c>
      <c r="B17" s="217" t="s">
        <v>292</v>
      </c>
      <c r="C17" s="218" t="s">
        <v>16287</v>
      </c>
      <c r="D17" s="217" t="s">
        <v>1415</v>
      </c>
      <c r="E17" s="219">
        <v>40910</v>
      </c>
      <c r="F17" s="220">
        <f t="shared" si="0"/>
        <v>40941</v>
      </c>
      <c r="G17" s="221">
        <v>5771.3</v>
      </c>
      <c r="H17" s="217">
        <v>163</v>
      </c>
      <c r="I17" s="217" t="s">
        <v>1304</v>
      </c>
      <c r="J17" s="222"/>
    </row>
    <row r="18" spans="1:10">
      <c r="A18" s="216" t="s">
        <v>16288</v>
      </c>
      <c r="B18" s="217" t="s">
        <v>263</v>
      </c>
      <c r="C18" s="218" t="s">
        <v>16289</v>
      </c>
      <c r="D18" s="217" t="s">
        <v>1482</v>
      </c>
      <c r="E18" s="219">
        <v>40913</v>
      </c>
      <c r="F18" s="220">
        <f t="shared" si="0"/>
        <v>40944</v>
      </c>
      <c r="G18" s="221">
        <v>5771.3</v>
      </c>
      <c r="H18" s="217">
        <v>164</v>
      </c>
      <c r="I18" s="217" t="s">
        <v>1304</v>
      </c>
      <c r="J18" s="222"/>
    </row>
    <row r="19" spans="1:10">
      <c r="A19" s="216" t="s">
        <v>16290</v>
      </c>
      <c r="B19" s="217" t="s">
        <v>316</v>
      </c>
      <c r="C19" s="218" t="s">
        <v>16291</v>
      </c>
      <c r="D19" s="217" t="s">
        <v>1385</v>
      </c>
      <c r="E19" s="219">
        <v>40913</v>
      </c>
      <c r="F19" s="220">
        <f t="shared" si="0"/>
        <v>40944</v>
      </c>
      <c r="G19" s="221">
        <v>5771.3</v>
      </c>
      <c r="H19" s="217">
        <v>165</v>
      </c>
      <c r="I19" s="217" t="s">
        <v>1304</v>
      </c>
      <c r="J19" s="222"/>
    </row>
    <row r="20" spans="1:10">
      <c r="A20" s="216" t="s">
        <v>16292</v>
      </c>
      <c r="B20" s="217" t="s">
        <v>266</v>
      </c>
      <c r="C20" s="218" t="s">
        <v>16293</v>
      </c>
      <c r="D20" s="217" t="s">
        <v>435</v>
      </c>
      <c r="E20" s="219">
        <v>40913</v>
      </c>
      <c r="F20" s="220">
        <f t="shared" si="0"/>
        <v>40944</v>
      </c>
      <c r="G20" s="221">
        <v>5771.3</v>
      </c>
      <c r="H20" s="217">
        <v>166</v>
      </c>
      <c r="I20" s="217" t="s">
        <v>1304</v>
      </c>
      <c r="J20" s="222"/>
    </row>
    <row r="21" spans="1:10">
      <c r="A21" s="216" t="s">
        <v>16294</v>
      </c>
      <c r="B21" s="217" t="s">
        <v>303</v>
      </c>
      <c r="C21" s="218" t="s">
        <v>16295</v>
      </c>
      <c r="D21" s="217" t="s">
        <v>392</v>
      </c>
      <c r="E21" s="219">
        <v>40914</v>
      </c>
      <c r="F21" s="220">
        <f t="shared" si="0"/>
        <v>40945</v>
      </c>
      <c r="G21" s="221">
        <v>5771.3</v>
      </c>
      <c r="H21" s="217">
        <v>167</v>
      </c>
      <c r="I21" s="217" t="s">
        <v>1304</v>
      </c>
      <c r="J21" s="222"/>
    </row>
    <row r="22" spans="1:10">
      <c r="A22" s="216" t="s">
        <v>16296</v>
      </c>
      <c r="B22" s="217" t="s">
        <v>332</v>
      </c>
      <c r="C22" s="218" t="s">
        <v>16297</v>
      </c>
      <c r="D22" s="217" t="s">
        <v>377</v>
      </c>
      <c r="E22" s="219">
        <v>40917</v>
      </c>
      <c r="F22" s="220">
        <f t="shared" si="0"/>
        <v>40948</v>
      </c>
      <c r="G22" s="221">
        <v>5771.3</v>
      </c>
      <c r="H22" s="217">
        <v>168</v>
      </c>
      <c r="I22" s="217" t="s">
        <v>1304</v>
      </c>
      <c r="J22" s="222"/>
    </row>
    <row r="23" spans="1:10">
      <c r="A23" s="216" t="s">
        <v>16298</v>
      </c>
      <c r="B23" s="217" t="s">
        <v>317</v>
      </c>
      <c r="C23" s="218" t="s">
        <v>16299</v>
      </c>
      <c r="D23" s="217" t="s">
        <v>436</v>
      </c>
      <c r="E23" s="219">
        <v>40917</v>
      </c>
      <c r="F23" s="220">
        <f t="shared" si="0"/>
        <v>40948</v>
      </c>
      <c r="G23" s="221">
        <v>5771.3</v>
      </c>
      <c r="H23" s="217">
        <f>H22+1</f>
        <v>169</v>
      </c>
      <c r="I23" s="217" t="s">
        <v>1304</v>
      </c>
      <c r="J23" s="222"/>
    </row>
    <row r="24" spans="1:10">
      <c r="A24" s="216" t="s">
        <v>16300</v>
      </c>
      <c r="B24" s="217" t="s">
        <v>283</v>
      </c>
      <c r="C24" s="218" t="s">
        <v>16301</v>
      </c>
      <c r="D24" s="217" t="s">
        <v>391</v>
      </c>
      <c r="E24" s="219">
        <v>40918</v>
      </c>
      <c r="F24" s="220">
        <f t="shared" si="0"/>
        <v>40949</v>
      </c>
      <c r="G24" s="221">
        <v>5771.3</v>
      </c>
      <c r="H24" s="217">
        <f>H23+1</f>
        <v>170</v>
      </c>
      <c r="I24" s="217" t="s">
        <v>1304</v>
      </c>
      <c r="J24" s="222"/>
    </row>
    <row r="25" spans="1:10">
      <c r="A25" s="216" t="s">
        <v>16302</v>
      </c>
      <c r="B25" s="217" t="s">
        <v>286</v>
      </c>
      <c r="C25" s="218" t="s">
        <v>16303</v>
      </c>
      <c r="D25" s="217" t="s">
        <v>401</v>
      </c>
      <c r="E25" s="219">
        <v>40918</v>
      </c>
      <c r="F25" s="220">
        <f t="shared" si="0"/>
        <v>40949</v>
      </c>
      <c r="G25" s="221">
        <v>5771.3</v>
      </c>
      <c r="H25" s="217">
        <f>H24+1</f>
        <v>171</v>
      </c>
      <c r="I25" s="217" t="s">
        <v>1304</v>
      </c>
      <c r="J25" s="222"/>
    </row>
    <row r="26" spans="1:10">
      <c r="A26" s="216" t="s">
        <v>16304</v>
      </c>
      <c r="B26" s="217" t="s">
        <v>290</v>
      </c>
      <c r="C26" s="218" t="s">
        <v>16305</v>
      </c>
      <c r="D26" s="217" t="s">
        <v>418</v>
      </c>
      <c r="E26" s="219">
        <v>40918</v>
      </c>
      <c r="F26" s="220">
        <f t="shared" si="0"/>
        <v>40949</v>
      </c>
      <c r="G26" s="221">
        <v>5771.3</v>
      </c>
      <c r="H26" s="217">
        <v>172</v>
      </c>
      <c r="I26" s="217" t="s">
        <v>1304</v>
      </c>
      <c r="J26" s="222"/>
    </row>
    <row r="27" spans="1:10">
      <c r="A27" s="216" t="s">
        <v>16306</v>
      </c>
      <c r="B27" s="217" t="s">
        <v>333</v>
      </c>
      <c r="C27" s="218" t="s">
        <v>16307</v>
      </c>
      <c r="D27" s="217" t="s">
        <v>403</v>
      </c>
      <c r="E27" s="219">
        <v>40918</v>
      </c>
      <c r="F27" s="220">
        <f t="shared" si="0"/>
        <v>40949</v>
      </c>
      <c r="G27" s="221">
        <v>5771.3</v>
      </c>
      <c r="H27" s="217">
        <v>173</v>
      </c>
      <c r="I27" s="217" t="s">
        <v>1304</v>
      </c>
      <c r="J27" s="222"/>
    </row>
    <row r="28" spans="1:10">
      <c r="A28" s="216" t="s">
        <v>16308</v>
      </c>
      <c r="B28" s="217" t="s">
        <v>282</v>
      </c>
      <c r="C28" s="218" t="s">
        <v>16309</v>
      </c>
      <c r="D28" s="217" t="s">
        <v>1354</v>
      </c>
      <c r="E28" s="219">
        <v>40919</v>
      </c>
      <c r="F28" s="220">
        <f t="shared" si="0"/>
        <v>40950</v>
      </c>
      <c r="G28" s="221">
        <v>5771.3</v>
      </c>
      <c r="H28" s="217">
        <v>174</v>
      </c>
      <c r="I28" s="217" t="s">
        <v>1304</v>
      </c>
      <c r="J28" s="222"/>
    </row>
    <row r="29" spans="1:10">
      <c r="A29" s="216" t="s">
        <v>16310</v>
      </c>
      <c r="B29" s="217" t="s">
        <v>288</v>
      </c>
      <c r="C29" s="218" t="s">
        <v>16311</v>
      </c>
      <c r="D29" s="217" t="s">
        <v>407</v>
      </c>
      <c r="E29" s="219">
        <v>40919</v>
      </c>
      <c r="F29" s="220">
        <f t="shared" si="0"/>
        <v>40950</v>
      </c>
      <c r="G29" s="221">
        <v>5771.3</v>
      </c>
      <c r="H29" s="217">
        <v>175</v>
      </c>
      <c r="I29" s="217" t="s">
        <v>1304</v>
      </c>
      <c r="J29" s="222"/>
    </row>
    <row r="30" spans="1:10">
      <c r="A30" s="216" t="s">
        <v>16312</v>
      </c>
      <c r="B30" s="217" t="s">
        <v>321</v>
      </c>
      <c r="C30" s="218" t="s">
        <v>16313</v>
      </c>
      <c r="D30" s="217" t="s">
        <v>408</v>
      </c>
      <c r="E30" s="219">
        <v>40919</v>
      </c>
      <c r="F30" s="220">
        <f t="shared" si="0"/>
        <v>40950</v>
      </c>
      <c r="G30" s="221">
        <v>5771.3</v>
      </c>
      <c r="H30" s="217">
        <v>176</v>
      </c>
      <c r="I30" s="217" t="s">
        <v>1304</v>
      </c>
      <c r="J30" s="222"/>
    </row>
    <row r="31" spans="1:10">
      <c r="A31" s="216" t="s">
        <v>16314</v>
      </c>
      <c r="B31" s="217" t="s">
        <v>289</v>
      </c>
      <c r="C31" s="218" t="s">
        <v>16315</v>
      </c>
      <c r="D31" s="217" t="s">
        <v>417</v>
      </c>
      <c r="E31" s="219">
        <v>40919</v>
      </c>
      <c r="F31" s="220">
        <f t="shared" si="0"/>
        <v>40950</v>
      </c>
      <c r="G31" s="221">
        <v>5771.3</v>
      </c>
      <c r="H31" s="217">
        <v>177</v>
      </c>
      <c r="I31" s="217" t="s">
        <v>1304</v>
      </c>
      <c r="J31" s="222"/>
    </row>
    <row r="32" spans="1:10">
      <c r="A32" s="216" t="s">
        <v>16316</v>
      </c>
      <c r="B32" s="217" t="s">
        <v>342</v>
      </c>
      <c r="C32" s="218" t="s">
        <v>16317</v>
      </c>
      <c r="D32" s="217" t="s">
        <v>402</v>
      </c>
      <c r="E32" s="219">
        <v>40920</v>
      </c>
      <c r="F32" s="220">
        <f t="shared" si="0"/>
        <v>40951</v>
      </c>
      <c r="G32" s="221">
        <v>5771.3</v>
      </c>
      <c r="H32" s="217">
        <v>178</v>
      </c>
      <c r="I32" s="217" t="s">
        <v>1304</v>
      </c>
      <c r="J32" s="222"/>
    </row>
    <row r="33" spans="1:10">
      <c r="A33" s="216" t="s">
        <v>16318</v>
      </c>
      <c r="B33" s="217" t="s">
        <v>314</v>
      </c>
      <c r="C33" s="218" t="s">
        <v>16319</v>
      </c>
      <c r="D33" s="217" t="s">
        <v>1342</v>
      </c>
      <c r="E33" s="219">
        <v>40920</v>
      </c>
      <c r="F33" s="220">
        <f t="shared" si="0"/>
        <v>40951</v>
      </c>
      <c r="G33" s="221">
        <v>5771.3</v>
      </c>
      <c r="H33" s="217">
        <v>179</v>
      </c>
      <c r="I33" s="217" t="s">
        <v>1304</v>
      </c>
      <c r="J33" s="222"/>
    </row>
    <row r="34" spans="1:10">
      <c r="A34" s="216" t="s">
        <v>16320</v>
      </c>
      <c r="B34" s="217" t="s">
        <v>330</v>
      </c>
      <c r="C34" s="218" t="s">
        <v>16321</v>
      </c>
      <c r="D34" s="217" t="s">
        <v>446</v>
      </c>
      <c r="E34" s="219">
        <v>40920</v>
      </c>
      <c r="F34" s="220">
        <f t="shared" si="0"/>
        <v>40951</v>
      </c>
      <c r="G34" s="221">
        <v>5771.3</v>
      </c>
      <c r="H34" s="217">
        <v>180</v>
      </c>
      <c r="I34" s="217" t="s">
        <v>1304</v>
      </c>
      <c r="J34" s="222"/>
    </row>
    <row r="35" spans="1:10">
      <c r="A35" s="216" t="s">
        <v>16322</v>
      </c>
      <c r="B35" s="217" t="s">
        <v>607</v>
      </c>
      <c r="C35" s="218" t="s">
        <v>16323</v>
      </c>
      <c r="D35" s="217" t="s">
        <v>1402</v>
      </c>
      <c r="E35" s="219">
        <v>40921</v>
      </c>
      <c r="F35" s="220">
        <f t="shared" si="0"/>
        <v>40952</v>
      </c>
      <c r="G35" s="221">
        <v>5771.3</v>
      </c>
      <c r="H35" s="217">
        <v>181</v>
      </c>
      <c r="I35" s="217" t="s">
        <v>1304</v>
      </c>
      <c r="J35" s="222"/>
    </row>
    <row r="36" spans="1:10">
      <c r="A36" s="216" t="s">
        <v>16324</v>
      </c>
      <c r="B36" s="217" t="s">
        <v>265</v>
      </c>
      <c r="C36" s="218" t="s">
        <v>16325</v>
      </c>
      <c r="D36" s="217" t="s">
        <v>440</v>
      </c>
      <c r="E36" s="219">
        <v>40921</v>
      </c>
      <c r="F36" s="220">
        <f t="shared" si="0"/>
        <v>40952</v>
      </c>
      <c r="G36" s="221">
        <v>5771.3</v>
      </c>
      <c r="H36" s="217">
        <v>182</v>
      </c>
      <c r="I36" s="217" t="s">
        <v>1304</v>
      </c>
      <c r="J36" s="222"/>
    </row>
    <row r="37" spans="1:10">
      <c r="A37" s="216" t="s">
        <v>16326</v>
      </c>
      <c r="B37" s="217" t="s">
        <v>287</v>
      </c>
      <c r="C37" s="218" t="s">
        <v>16327</v>
      </c>
      <c r="D37" s="217" t="s">
        <v>405</v>
      </c>
      <c r="E37" s="219">
        <v>40921</v>
      </c>
      <c r="F37" s="220">
        <f t="shared" si="0"/>
        <v>40952</v>
      </c>
      <c r="G37" s="221">
        <v>5771.3</v>
      </c>
      <c r="H37" s="217">
        <v>183</v>
      </c>
      <c r="I37" s="217" t="s">
        <v>1304</v>
      </c>
      <c r="J37" s="222"/>
    </row>
    <row r="38" spans="1:10">
      <c r="A38" s="216" t="s">
        <v>16328</v>
      </c>
      <c r="B38" s="217" t="s">
        <v>297</v>
      </c>
      <c r="C38" s="218" t="s">
        <v>16329</v>
      </c>
      <c r="D38" s="217" t="s">
        <v>389</v>
      </c>
      <c r="E38" s="219">
        <v>40921</v>
      </c>
      <c r="F38" s="220">
        <f t="shared" si="0"/>
        <v>40952</v>
      </c>
      <c r="G38" s="221">
        <v>5771.3</v>
      </c>
      <c r="H38" s="217">
        <v>184</v>
      </c>
      <c r="I38" s="217" t="s">
        <v>1304</v>
      </c>
      <c r="J38" s="222"/>
    </row>
    <row r="39" spans="1:10">
      <c r="A39" s="216" t="s">
        <v>16330</v>
      </c>
      <c r="B39" s="217" t="s">
        <v>319</v>
      </c>
      <c r="C39" s="218" t="s">
        <v>16331</v>
      </c>
      <c r="D39" s="217" t="s">
        <v>1406</v>
      </c>
      <c r="E39" s="219">
        <v>40921</v>
      </c>
      <c r="F39" s="220">
        <f t="shared" si="0"/>
        <v>40952</v>
      </c>
      <c r="G39" s="221">
        <v>5771.3</v>
      </c>
      <c r="H39" s="217">
        <v>185</v>
      </c>
      <c r="I39" s="217" t="s">
        <v>1304</v>
      </c>
      <c r="J39" s="222"/>
    </row>
    <row r="40" spans="1:10">
      <c r="A40" s="216" t="s">
        <v>16332</v>
      </c>
      <c r="B40" s="217" t="s">
        <v>322</v>
      </c>
      <c r="C40" s="218" t="s">
        <v>16333</v>
      </c>
      <c r="D40" s="217" t="s">
        <v>414</v>
      </c>
      <c r="E40" s="219">
        <v>40924</v>
      </c>
      <c r="F40" s="220">
        <f t="shared" si="0"/>
        <v>40955</v>
      </c>
      <c r="G40" s="221">
        <v>5771.3</v>
      </c>
      <c r="H40" s="223">
        <v>186</v>
      </c>
      <c r="I40" s="217" t="s">
        <v>1304</v>
      </c>
      <c r="J40" s="222"/>
    </row>
    <row r="41" spans="1:10">
      <c r="A41" s="216" t="s">
        <v>16334</v>
      </c>
      <c r="B41" s="217" t="s">
        <v>327</v>
      </c>
      <c r="C41" s="218" t="s">
        <v>16335</v>
      </c>
      <c r="D41" s="217" t="s">
        <v>437</v>
      </c>
      <c r="E41" s="219">
        <v>40924</v>
      </c>
      <c r="F41" s="220">
        <f t="shared" si="0"/>
        <v>40955</v>
      </c>
      <c r="G41" s="221">
        <v>5771.3</v>
      </c>
      <c r="H41" s="217">
        <v>187</v>
      </c>
      <c r="I41" s="217" t="s">
        <v>1304</v>
      </c>
      <c r="J41" s="222"/>
    </row>
    <row r="42" spans="1:10">
      <c r="A42" s="216" t="s">
        <v>16336</v>
      </c>
      <c r="B42" s="217" t="s">
        <v>295</v>
      </c>
      <c r="C42" s="218" t="s">
        <v>16337</v>
      </c>
      <c r="D42" s="217" t="s">
        <v>441</v>
      </c>
      <c r="E42" s="219">
        <v>40925</v>
      </c>
      <c r="F42" s="220">
        <f t="shared" si="0"/>
        <v>40956</v>
      </c>
      <c r="G42" s="221">
        <v>5771.3</v>
      </c>
      <c r="H42" s="217">
        <v>188</v>
      </c>
      <c r="I42" s="217" t="s">
        <v>1304</v>
      </c>
      <c r="J42" s="222"/>
    </row>
    <row r="43" spans="1:10">
      <c r="A43" s="216" t="s">
        <v>16338</v>
      </c>
      <c r="B43" s="217" t="s">
        <v>311</v>
      </c>
      <c r="C43" s="218" t="s">
        <v>16339</v>
      </c>
      <c r="D43" s="217" t="s">
        <v>412</v>
      </c>
      <c r="E43" s="219">
        <v>40925</v>
      </c>
      <c r="F43" s="220">
        <f t="shared" si="0"/>
        <v>40956</v>
      </c>
      <c r="G43" s="221">
        <v>5771.3</v>
      </c>
      <c r="H43" s="217">
        <v>189</v>
      </c>
      <c r="I43" s="217" t="s">
        <v>1304</v>
      </c>
      <c r="J43" s="222"/>
    </row>
    <row r="44" spans="1:10">
      <c r="A44" s="216" t="s">
        <v>16340</v>
      </c>
      <c r="B44" s="217" t="s">
        <v>310</v>
      </c>
      <c r="C44" s="218" t="s">
        <v>16341</v>
      </c>
      <c r="D44" s="217" t="s">
        <v>409</v>
      </c>
      <c r="E44" s="219">
        <v>40925</v>
      </c>
      <c r="F44" s="220">
        <f t="shared" si="0"/>
        <v>40956</v>
      </c>
      <c r="G44" s="221">
        <v>5771.3</v>
      </c>
      <c r="H44" s="217">
        <v>190</v>
      </c>
      <c r="I44" s="217" t="s">
        <v>1304</v>
      </c>
      <c r="J44" s="222"/>
    </row>
    <row r="45" spans="1:10">
      <c r="A45" s="216" t="s">
        <v>16342</v>
      </c>
      <c r="B45" s="217" t="s">
        <v>284</v>
      </c>
      <c r="C45" s="218" t="s">
        <v>16343</v>
      </c>
      <c r="D45" s="217" t="s">
        <v>4889</v>
      </c>
      <c r="E45" s="219">
        <v>40926</v>
      </c>
      <c r="F45" s="220">
        <f t="shared" si="0"/>
        <v>40957</v>
      </c>
      <c r="G45" s="221">
        <v>5771.3</v>
      </c>
      <c r="H45" s="217">
        <v>191</v>
      </c>
      <c r="I45" s="217" t="s">
        <v>1304</v>
      </c>
      <c r="J45" s="222"/>
    </row>
    <row r="46" spans="1:10">
      <c r="A46" s="216" t="s">
        <v>16344</v>
      </c>
      <c r="B46" s="217" t="s">
        <v>298</v>
      </c>
      <c r="C46" s="218" t="s">
        <v>16345</v>
      </c>
      <c r="D46" s="217" t="s">
        <v>381</v>
      </c>
      <c r="E46" s="219">
        <v>40926</v>
      </c>
      <c r="F46" s="220">
        <f t="shared" si="0"/>
        <v>40957</v>
      </c>
      <c r="G46" s="221">
        <v>5771.3</v>
      </c>
      <c r="H46" s="217">
        <v>192</v>
      </c>
      <c r="I46" s="217" t="s">
        <v>1304</v>
      </c>
      <c r="J46" s="222"/>
    </row>
    <row r="47" spans="1:10">
      <c r="A47" s="216" t="s">
        <v>16346</v>
      </c>
      <c r="B47" s="217" t="s">
        <v>302</v>
      </c>
      <c r="C47" s="218" t="s">
        <v>16347</v>
      </c>
      <c r="D47" s="217" t="s">
        <v>390</v>
      </c>
      <c r="E47" s="219">
        <v>40926</v>
      </c>
      <c r="F47" s="220">
        <f t="shared" si="0"/>
        <v>40957</v>
      </c>
      <c r="G47" s="221">
        <v>5771.3</v>
      </c>
      <c r="H47" s="217">
        <v>193</v>
      </c>
      <c r="I47" s="217" t="s">
        <v>1304</v>
      </c>
      <c r="J47" s="222"/>
    </row>
    <row r="48" spans="1:10">
      <c r="A48" s="216" t="s">
        <v>16348</v>
      </c>
      <c r="B48" s="217" t="s">
        <v>299</v>
      </c>
      <c r="C48" s="218" t="s">
        <v>16349</v>
      </c>
      <c r="D48" s="217" t="s">
        <v>383</v>
      </c>
      <c r="E48" s="219">
        <v>40926</v>
      </c>
      <c r="F48" s="220">
        <f t="shared" si="0"/>
        <v>40957</v>
      </c>
      <c r="G48" s="221">
        <v>5771.3</v>
      </c>
      <c r="H48" s="217">
        <v>194</v>
      </c>
      <c r="I48" s="217" t="s">
        <v>1304</v>
      </c>
      <c r="J48" s="222"/>
    </row>
    <row r="49" spans="1:10">
      <c r="A49" s="216" t="s">
        <v>16350</v>
      </c>
      <c r="B49" s="217" t="s">
        <v>305</v>
      </c>
      <c r="C49" s="218" t="s">
        <v>16351</v>
      </c>
      <c r="D49" s="217" t="s">
        <v>396</v>
      </c>
      <c r="E49" s="219">
        <v>40927</v>
      </c>
      <c r="F49" s="220">
        <f t="shared" si="0"/>
        <v>40958</v>
      </c>
      <c r="G49" s="221">
        <v>5771.3</v>
      </c>
      <c r="H49" s="217">
        <v>195</v>
      </c>
      <c r="I49" s="217" t="s">
        <v>1304</v>
      </c>
      <c r="J49" s="222"/>
    </row>
    <row r="50" spans="1:10">
      <c r="A50" s="216" t="s">
        <v>16352</v>
      </c>
      <c r="B50" s="217" t="s">
        <v>344</v>
      </c>
      <c r="C50" s="218" t="s">
        <v>16353</v>
      </c>
      <c r="D50" s="217" t="s">
        <v>442</v>
      </c>
      <c r="E50" s="219">
        <v>40928</v>
      </c>
      <c r="F50" s="220">
        <f t="shared" si="0"/>
        <v>40959</v>
      </c>
      <c r="G50" s="221">
        <v>5771.3</v>
      </c>
      <c r="H50" s="217">
        <v>196</v>
      </c>
      <c r="I50" s="217" t="s">
        <v>1304</v>
      </c>
      <c r="J50" s="222"/>
    </row>
    <row r="51" spans="1:10">
      <c r="A51" s="216" t="s">
        <v>16354</v>
      </c>
      <c r="B51" s="217" t="s">
        <v>306</v>
      </c>
      <c r="C51" s="218" t="s">
        <v>16355</v>
      </c>
      <c r="D51" s="217" t="s">
        <v>397</v>
      </c>
      <c r="E51" s="219">
        <v>40932</v>
      </c>
      <c r="F51" s="220">
        <f t="shared" si="0"/>
        <v>40963</v>
      </c>
      <c r="G51" s="221">
        <v>5771.3</v>
      </c>
      <c r="H51" s="217">
        <v>197</v>
      </c>
      <c r="I51" s="217" t="s">
        <v>1304</v>
      </c>
      <c r="J51" s="222"/>
    </row>
    <row r="52" spans="1:10">
      <c r="A52" s="216" t="s">
        <v>16356</v>
      </c>
      <c r="B52" s="217" t="s">
        <v>16357</v>
      </c>
      <c r="C52" s="218" t="s">
        <v>16358</v>
      </c>
      <c r="D52" s="217" t="s">
        <v>415</v>
      </c>
      <c r="E52" s="219">
        <v>40932</v>
      </c>
      <c r="F52" s="220">
        <f t="shared" si="0"/>
        <v>40963</v>
      </c>
      <c r="G52" s="221">
        <v>5771.3</v>
      </c>
      <c r="H52" s="217">
        <v>198</v>
      </c>
      <c r="I52" s="217" t="s">
        <v>1304</v>
      </c>
      <c r="J52" s="222"/>
    </row>
    <row r="53" spans="1:10">
      <c r="A53" s="216" t="s">
        <v>16359</v>
      </c>
      <c r="B53" s="217" t="s">
        <v>307</v>
      </c>
      <c r="C53" s="218" t="s">
        <v>16360</v>
      </c>
      <c r="D53" s="217" t="s">
        <v>398</v>
      </c>
      <c r="E53" s="219">
        <v>40932</v>
      </c>
      <c r="F53" s="220">
        <f t="shared" si="0"/>
        <v>40963</v>
      </c>
      <c r="G53" s="221">
        <v>5771.3</v>
      </c>
      <c r="H53" s="217">
        <v>199</v>
      </c>
      <c r="I53" s="217" t="s">
        <v>1304</v>
      </c>
      <c r="J53" s="222"/>
    </row>
    <row r="54" spans="1:10">
      <c r="A54" s="216" t="s">
        <v>16361</v>
      </c>
      <c r="B54" s="217" t="s">
        <v>337</v>
      </c>
      <c r="C54" s="218" t="s">
        <v>16362</v>
      </c>
      <c r="D54" s="217" t="s">
        <v>444</v>
      </c>
      <c r="E54" s="219">
        <v>40932</v>
      </c>
      <c r="F54" s="220">
        <f t="shared" si="0"/>
        <v>40963</v>
      </c>
      <c r="G54" s="221">
        <v>5771.3</v>
      </c>
      <c r="H54" s="217">
        <v>200</v>
      </c>
      <c r="I54" s="217" t="s">
        <v>1304</v>
      </c>
      <c r="J54" s="222"/>
    </row>
    <row r="55" spans="1:10">
      <c r="A55" s="216" t="s">
        <v>16363</v>
      </c>
      <c r="B55" s="217" t="s">
        <v>329</v>
      </c>
      <c r="C55" s="218" t="s">
        <v>16364</v>
      </c>
      <c r="D55" s="217" t="s">
        <v>387</v>
      </c>
      <c r="E55" s="219">
        <v>40932</v>
      </c>
      <c r="F55" s="220">
        <f t="shared" si="0"/>
        <v>40963</v>
      </c>
      <c r="G55" s="221">
        <v>5771.3</v>
      </c>
      <c r="H55" s="217">
        <v>201</v>
      </c>
      <c r="I55" s="217" t="s">
        <v>1304</v>
      </c>
      <c r="J55" s="222"/>
    </row>
    <row r="56" spans="1:10">
      <c r="A56" s="216" t="s">
        <v>16365</v>
      </c>
      <c r="B56" s="217" t="s">
        <v>334</v>
      </c>
      <c r="C56" s="218" t="s">
        <v>16366</v>
      </c>
      <c r="D56" s="217" t="s">
        <v>382</v>
      </c>
      <c r="E56" s="219">
        <v>40934</v>
      </c>
      <c r="F56" s="220">
        <f t="shared" si="0"/>
        <v>40965</v>
      </c>
      <c r="G56" s="221">
        <v>5771.3</v>
      </c>
      <c r="H56" s="217">
        <v>202</v>
      </c>
      <c r="I56" s="217" t="s">
        <v>1304</v>
      </c>
      <c r="J56" s="222"/>
    </row>
    <row r="57" spans="1:10">
      <c r="A57" s="216" t="s">
        <v>16367</v>
      </c>
      <c r="B57" s="217" t="s">
        <v>309</v>
      </c>
      <c r="C57" s="218" t="s">
        <v>16368</v>
      </c>
      <c r="D57" s="217" t="s">
        <v>404</v>
      </c>
      <c r="E57" s="219">
        <v>40934</v>
      </c>
      <c r="F57" s="220">
        <f t="shared" si="0"/>
        <v>40965</v>
      </c>
      <c r="G57" s="221">
        <v>5771.3</v>
      </c>
      <c r="H57" s="217">
        <v>203</v>
      </c>
      <c r="I57" s="217" t="s">
        <v>1304</v>
      </c>
      <c r="J57" s="222"/>
    </row>
    <row r="58" spans="1:10">
      <c r="A58" s="216" t="s">
        <v>16369</v>
      </c>
      <c r="B58" s="217" t="s">
        <v>291</v>
      </c>
      <c r="C58" s="218" t="s">
        <v>16370</v>
      </c>
      <c r="D58" s="217" t="s">
        <v>419</v>
      </c>
      <c r="E58" s="219">
        <v>40934</v>
      </c>
      <c r="F58" s="220">
        <f t="shared" si="0"/>
        <v>40965</v>
      </c>
      <c r="G58" s="221">
        <v>5771.3</v>
      </c>
      <c r="H58" s="217">
        <v>204</v>
      </c>
      <c r="I58" s="217" t="s">
        <v>1304</v>
      </c>
      <c r="J58" s="222"/>
    </row>
    <row r="59" spans="1:10">
      <c r="A59" s="216" t="s">
        <v>16371</v>
      </c>
      <c r="B59" s="217" t="s">
        <v>308</v>
      </c>
      <c r="C59" s="218" t="s">
        <v>16372</v>
      </c>
      <c r="D59" s="217" t="s">
        <v>400</v>
      </c>
      <c r="E59" s="219">
        <v>40934</v>
      </c>
      <c r="F59" s="220">
        <f t="shared" si="0"/>
        <v>40965</v>
      </c>
      <c r="G59" s="221">
        <v>5771.3</v>
      </c>
      <c r="H59" s="217">
        <v>205</v>
      </c>
      <c r="I59" s="217" t="s">
        <v>1304</v>
      </c>
      <c r="J59" s="222"/>
    </row>
    <row r="60" spans="1:10">
      <c r="A60" s="216" t="s">
        <v>16373</v>
      </c>
      <c r="B60" s="217" t="s">
        <v>312</v>
      </c>
      <c r="C60" s="218" t="s">
        <v>16374</v>
      </c>
      <c r="D60" s="217" t="s">
        <v>438</v>
      </c>
      <c r="E60" s="219">
        <v>40934</v>
      </c>
      <c r="F60" s="220">
        <f t="shared" si="0"/>
        <v>40965</v>
      </c>
      <c r="G60" s="221">
        <v>5771.3</v>
      </c>
      <c r="H60" s="217">
        <v>206</v>
      </c>
      <c r="I60" s="217" t="s">
        <v>1304</v>
      </c>
      <c r="J60" s="222"/>
    </row>
    <row r="61" spans="1:10">
      <c r="A61" s="216" t="s">
        <v>16375</v>
      </c>
      <c r="B61" s="217" t="s">
        <v>341</v>
      </c>
      <c r="C61" s="218" t="s">
        <v>16376</v>
      </c>
      <c r="D61" s="217" t="s">
        <v>380</v>
      </c>
      <c r="E61" s="219">
        <v>40935</v>
      </c>
      <c r="F61" s="220">
        <f t="shared" si="0"/>
        <v>40966</v>
      </c>
      <c r="G61" s="221">
        <v>5771.3</v>
      </c>
      <c r="H61" s="217">
        <v>207</v>
      </c>
      <c r="I61" s="217" t="s">
        <v>1304</v>
      </c>
      <c r="J61" s="222"/>
    </row>
    <row r="62" spans="1:10">
      <c r="A62" s="216" t="s">
        <v>16377</v>
      </c>
      <c r="B62" s="217" t="s">
        <v>336</v>
      </c>
      <c r="C62" s="218" t="s">
        <v>16378</v>
      </c>
      <c r="D62" s="217" t="s">
        <v>1411</v>
      </c>
      <c r="E62" s="219">
        <v>40935</v>
      </c>
      <c r="F62" s="220">
        <f t="shared" si="0"/>
        <v>40966</v>
      </c>
      <c r="G62" s="221">
        <v>5771.3</v>
      </c>
      <c r="H62" s="217">
        <v>208</v>
      </c>
      <c r="I62" s="217" t="s">
        <v>1304</v>
      </c>
      <c r="J62" s="222"/>
    </row>
    <row r="63" spans="1:10">
      <c r="A63" s="216" t="s">
        <v>16379</v>
      </c>
      <c r="B63" s="217" t="s">
        <v>16380</v>
      </c>
      <c r="C63" s="218" t="s">
        <v>16381</v>
      </c>
      <c r="D63" s="217" t="s">
        <v>395</v>
      </c>
      <c r="E63" s="219">
        <v>40938</v>
      </c>
      <c r="F63" s="220">
        <f t="shared" si="0"/>
        <v>40969</v>
      </c>
      <c r="G63" s="221">
        <v>5771.3</v>
      </c>
      <c r="H63" s="217">
        <v>209</v>
      </c>
      <c r="I63" s="217" t="s">
        <v>1304</v>
      </c>
      <c r="J63" s="222"/>
    </row>
    <row r="64" spans="1:10">
      <c r="A64" s="216" t="s">
        <v>16382</v>
      </c>
      <c r="B64" s="217" t="s">
        <v>268</v>
      </c>
      <c r="C64" s="218" t="s">
        <v>16383</v>
      </c>
      <c r="D64" s="217" t="s">
        <v>429</v>
      </c>
      <c r="E64" s="219">
        <v>40910</v>
      </c>
      <c r="F64" s="220">
        <f t="shared" si="0"/>
        <v>40941</v>
      </c>
      <c r="G64" s="221">
        <v>5771.3</v>
      </c>
      <c r="H64" s="217">
        <v>210</v>
      </c>
      <c r="I64" s="217" t="s">
        <v>1304</v>
      </c>
      <c r="J64" s="222"/>
    </row>
    <row r="65" spans="1:10">
      <c r="A65" s="216" t="s">
        <v>16384</v>
      </c>
      <c r="B65" s="217" t="s">
        <v>268</v>
      </c>
      <c r="C65" s="218" t="s">
        <v>16385</v>
      </c>
      <c r="D65" s="217" t="s">
        <v>432</v>
      </c>
      <c r="E65" s="219">
        <v>40911</v>
      </c>
      <c r="F65" s="220">
        <f t="shared" si="0"/>
        <v>40942</v>
      </c>
      <c r="G65" s="221">
        <v>5771.3</v>
      </c>
      <c r="H65" s="217">
        <v>210</v>
      </c>
      <c r="I65" s="217" t="s">
        <v>1304</v>
      </c>
      <c r="J65" s="222"/>
    </row>
    <row r="66" spans="1:10">
      <c r="A66" s="216" t="s">
        <v>16386</v>
      </c>
      <c r="B66" s="217" t="s">
        <v>268</v>
      </c>
      <c r="C66" s="218" t="s">
        <v>16387</v>
      </c>
      <c r="D66" s="217" t="s">
        <v>431</v>
      </c>
      <c r="E66" s="219">
        <v>40914</v>
      </c>
      <c r="F66" s="220">
        <f t="shared" si="0"/>
        <v>40945</v>
      </c>
      <c r="G66" s="221">
        <v>5771.3</v>
      </c>
      <c r="H66" s="217">
        <v>210</v>
      </c>
      <c r="I66" s="217" t="s">
        <v>1304</v>
      </c>
      <c r="J66" s="222"/>
    </row>
    <row r="67" spans="1:10">
      <c r="A67" s="216" t="s">
        <v>16388</v>
      </c>
      <c r="B67" s="217" t="s">
        <v>268</v>
      </c>
      <c r="C67" s="218" t="s">
        <v>16389</v>
      </c>
      <c r="D67" s="217" t="s">
        <v>426</v>
      </c>
      <c r="E67" s="219">
        <v>40917</v>
      </c>
      <c r="F67" s="220">
        <f t="shared" si="0"/>
        <v>40948</v>
      </c>
      <c r="G67" s="221">
        <v>5771.3</v>
      </c>
      <c r="H67" s="217">
        <v>210</v>
      </c>
      <c r="I67" s="217" t="s">
        <v>1304</v>
      </c>
      <c r="J67" s="222"/>
    </row>
    <row r="68" spans="1:10">
      <c r="A68" s="216" t="s">
        <v>16390</v>
      </c>
      <c r="B68" s="217" t="s">
        <v>268</v>
      </c>
      <c r="C68" s="218" t="s">
        <v>16391</v>
      </c>
      <c r="D68" s="217" t="s">
        <v>427</v>
      </c>
      <c r="E68" s="219">
        <v>40918</v>
      </c>
      <c r="F68" s="220">
        <f t="shared" ref="F68:F131" si="1">E68+31</f>
        <v>40949</v>
      </c>
      <c r="G68" s="221">
        <v>5771.3</v>
      </c>
      <c r="H68" s="217">
        <v>210</v>
      </c>
      <c r="I68" s="217" t="s">
        <v>1304</v>
      </c>
      <c r="J68" s="222"/>
    </row>
    <row r="69" spans="1:10">
      <c r="A69" s="216" t="s">
        <v>16392</v>
      </c>
      <c r="B69" s="217" t="s">
        <v>268</v>
      </c>
      <c r="C69" s="218" t="s">
        <v>16393</v>
      </c>
      <c r="D69" s="217" t="s">
        <v>423</v>
      </c>
      <c r="E69" s="219">
        <v>40918</v>
      </c>
      <c r="F69" s="220">
        <f t="shared" si="1"/>
        <v>40949</v>
      </c>
      <c r="G69" s="221">
        <v>5771.3</v>
      </c>
      <c r="H69" s="217">
        <v>210</v>
      </c>
      <c r="I69" s="217" t="s">
        <v>1304</v>
      </c>
      <c r="J69" s="222"/>
    </row>
    <row r="70" spans="1:10">
      <c r="A70" s="216" t="s">
        <v>16394</v>
      </c>
      <c r="B70" s="217" t="s">
        <v>268</v>
      </c>
      <c r="C70" s="218" t="s">
        <v>16395</v>
      </c>
      <c r="D70" s="217" t="s">
        <v>430</v>
      </c>
      <c r="E70" s="219">
        <v>40925</v>
      </c>
      <c r="F70" s="220">
        <f t="shared" si="1"/>
        <v>40956</v>
      </c>
      <c r="G70" s="221">
        <v>5771.3</v>
      </c>
      <c r="H70" s="217">
        <v>210</v>
      </c>
      <c r="I70" s="217" t="s">
        <v>1304</v>
      </c>
      <c r="J70" s="222"/>
    </row>
    <row r="71" spans="1:10">
      <c r="A71" s="216" t="s">
        <v>16396</v>
      </c>
      <c r="B71" s="217" t="s">
        <v>326</v>
      </c>
      <c r="C71" s="218" t="s">
        <v>16397</v>
      </c>
      <c r="D71" s="217" t="s">
        <v>447</v>
      </c>
      <c r="E71" s="219">
        <v>40939</v>
      </c>
      <c r="F71" s="220">
        <f>E71+29</f>
        <v>40968</v>
      </c>
      <c r="G71" s="221">
        <v>5771.3</v>
      </c>
      <c r="H71" s="217">
        <v>211</v>
      </c>
      <c r="I71" s="217" t="s">
        <v>1304</v>
      </c>
      <c r="J71" s="222"/>
    </row>
    <row r="72" spans="1:10">
      <c r="A72" s="216" t="s">
        <v>16398</v>
      </c>
      <c r="B72" s="217" t="s">
        <v>324</v>
      </c>
      <c r="C72" s="218" t="s">
        <v>16399</v>
      </c>
      <c r="D72" s="217" t="s">
        <v>378</v>
      </c>
      <c r="E72" s="219">
        <v>40942</v>
      </c>
      <c r="F72" s="220">
        <f t="shared" si="1"/>
        <v>40973</v>
      </c>
      <c r="G72" s="221">
        <v>5771.3</v>
      </c>
      <c r="H72" s="217">
        <v>228</v>
      </c>
      <c r="I72" s="217" t="s">
        <v>1304</v>
      </c>
      <c r="J72" s="222"/>
    </row>
    <row r="73" spans="1:10">
      <c r="A73" s="216" t="s">
        <v>16400</v>
      </c>
      <c r="B73" s="217" t="s">
        <v>346</v>
      </c>
      <c r="C73" s="218" t="s">
        <v>16401</v>
      </c>
      <c r="D73" s="217" t="s">
        <v>439</v>
      </c>
      <c r="E73" s="219">
        <v>40942</v>
      </c>
      <c r="F73" s="220">
        <f t="shared" si="1"/>
        <v>40973</v>
      </c>
      <c r="G73" s="221">
        <v>5771.3</v>
      </c>
      <c r="H73" s="217">
        <v>229</v>
      </c>
      <c r="I73" s="217" t="s">
        <v>1304</v>
      </c>
      <c r="J73" s="222"/>
    </row>
    <row r="74" spans="1:10">
      <c r="A74" s="216" t="s">
        <v>16402</v>
      </c>
      <c r="B74" s="217" t="s">
        <v>323</v>
      </c>
      <c r="C74" s="218" t="s">
        <v>16403</v>
      </c>
      <c r="D74" s="217" t="s">
        <v>420</v>
      </c>
      <c r="E74" s="219">
        <v>40946</v>
      </c>
      <c r="F74" s="220">
        <f t="shared" si="1"/>
        <v>40977</v>
      </c>
      <c r="G74" s="221">
        <v>5771.3</v>
      </c>
      <c r="H74" s="217">
        <v>230</v>
      </c>
      <c r="I74" s="217" t="s">
        <v>1304</v>
      </c>
      <c r="J74" s="222"/>
    </row>
    <row r="75" spans="1:10">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c r="A76" s="216" t="s">
        <v>16406</v>
      </c>
      <c r="B76" s="217" t="s">
        <v>620</v>
      </c>
      <c r="C76" s="218" t="s">
        <v>16407</v>
      </c>
      <c r="D76" s="217" t="s">
        <v>691</v>
      </c>
      <c r="E76" s="219">
        <v>40946</v>
      </c>
      <c r="F76" s="220">
        <f t="shared" si="1"/>
        <v>40977</v>
      </c>
      <c r="G76" s="221">
        <v>5771.3</v>
      </c>
      <c r="H76" s="217">
        <f t="shared" si="2"/>
        <v>232</v>
      </c>
      <c r="I76" s="217" t="s">
        <v>1304</v>
      </c>
      <c r="J76" s="222"/>
    </row>
    <row r="77" spans="1:10">
      <c r="A77" s="216" t="s">
        <v>16408</v>
      </c>
      <c r="B77" s="217" t="s">
        <v>628</v>
      </c>
      <c r="C77" s="218" t="s">
        <v>16409</v>
      </c>
      <c r="D77" s="217" t="s">
        <v>693</v>
      </c>
      <c r="E77" s="219">
        <v>40947</v>
      </c>
      <c r="F77" s="220">
        <f t="shared" si="1"/>
        <v>40978</v>
      </c>
      <c r="G77" s="221">
        <v>5771.3</v>
      </c>
      <c r="H77" s="217">
        <f t="shared" si="2"/>
        <v>233</v>
      </c>
      <c r="I77" s="217" t="s">
        <v>1304</v>
      </c>
      <c r="J77" s="222"/>
    </row>
    <row r="78" spans="1:10">
      <c r="A78" s="216" t="s">
        <v>16410</v>
      </c>
      <c r="B78" s="217" t="s">
        <v>626</v>
      </c>
      <c r="C78" s="218" t="s">
        <v>16411</v>
      </c>
      <c r="D78" s="217" t="s">
        <v>695</v>
      </c>
      <c r="E78" s="219">
        <v>40947</v>
      </c>
      <c r="F78" s="220">
        <f t="shared" si="1"/>
        <v>40978</v>
      </c>
      <c r="G78" s="221">
        <v>5771.3</v>
      </c>
      <c r="H78" s="217">
        <f t="shared" si="2"/>
        <v>234</v>
      </c>
      <c r="I78" s="217" t="s">
        <v>1304</v>
      </c>
      <c r="J78" s="222"/>
    </row>
    <row r="79" spans="1:10">
      <c r="A79" s="216" t="s">
        <v>16412</v>
      </c>
      <c r="B79" s="217" t="s">
        <v>630</v>
      </c>
      <c r="C79" s="218" t="s">
        <v>16413</v>
      </c>
      <c r="D79" s="217" t="s">
        <v>694</v>
      </c>
      <c r="E79" s="219">
        <v>40948</v>
      </c>
      <c r="F79" s="220">
        <f t="shared" si="1"/>
        <v>40979</v>
      </c>
      <c r="G79" s="221">
        <v>5771.3</v>
      </c>
      <c r="H79" s="217">
        <f t="shared" si="2"/>
        <v>235</v>
      </c>
      <c r="I79" s="217" t="s">
        <v>1304</v>
      </c>
      <c r="J79" s="222"/>
    </row>
    <row r="80" spans="1:10">
      <c r="A80" s="216" t="s">
        <v>16414</v>
      </c>
      <c r="B80" s="217" t="s">
        <v>640</v>
      </c>
      <c r="C80" s="218" t="s">
        <v>16415</v>
      </c>
      <c r="D80" s="217" t="s">
        <v>1543</v>
      </c>
      <c r="E80" s="219">
        <v>40952</v>
      </c>
      <c r="F80" s="220">
        <f t="shared" si="1"/>
        <v>40983</v>
      </c>
      <c r="G80" s="221">
        <v>5771.3</v>
      </c>
      <c r="H80" s="217">
        <f t="shared" si="2"/>
        <v>236</v>
      </c>
      <c r="I80" s="217" t="s">
        <v>1533</v>
      </c>
      <c r="J80" s="222"/>
    </row>
    <row r="81" spans="1:10">
      <c r="A81" s="216" t="s">
        <v>16416</v>
      </c>
      <c r="B81" s="217" t="s">
        <v>622</v>
      </c>
      <c r="C81" s="218" t="s">
        <v>16417</v>
      </c>
      <c r="D81" s="217" t="s">
        <v>960</v>
      </c>
      <c r="E81" s="219">
        <v>40954</v>
      </c>
      <c r="F81" s="220">
        <f t="shared" si="1"/>
        <v>40985</v>
      </c>
      <c r="G81" s="221">
        <v>5771.3</v>
      </c>
      <c r="H81" s="217">
        <f t="shared" si="2"/>
        <v>237</v>
      </c>
      <c r="I81" s="217" t="s">
        <v>1304</v>
      </c>
      <c r="J81" s="222"/>
    </row>
    <row r="82" spans="1:10">
      <c r="A82" s="216" t="s">
        <v>16418</v>
      </c>
      <c r="B82" s="217" t="s">
        <v>715</v>
      </c>
      <c r="C82" s="218" t="s">
        <v>16419</v>
      </c>
      <c r="D82" s="217" t="s">
        <v>1654</v>
      </c>
      <c r="E82" s="219">
        <v>40954</v>
      </c>
      <c r="F82" s="220">
        <f t="shared" si="1"/>
        <v>40985</v>
      </c>
      <c r="G82" s="221">
        <v>5771.3</v>
      </c>
      <c r="H82" s="217">
        <f t="shared" si="2"/>
        <v>238</v>
      </c>
      <c r="I82" s="217" t="s">
        <v>1304</v>
      </c>
      <c r="J82" s="222"/>
    </row>
    <row r="83" spans="1:10">
      <c r="A83" s="216" t="s">
        <v>16420</v>
      </c>
      <c r="B83" s="217" t="s">
        <v>16421</v>
      </c>
      <c r="C83" s="218" t="s">
        <v>16422</v>
      </c>
      <c r="D83" s="217" t="s">
        <v>1754</v>
      </c>
      <c r="E83" s="219">
        <v>40956</v>
      </c>
      <c r="F83" s="220">
        <f t="shared" si="1"/>
        <v>40987</v>
      </c>
      <c r="G83" s="221">
        <v>5771.3</v>
      </c>
      <c r="H83" s="217">
        <f t="shared" si="2"/>
        <v>239</v>
      </c>
      <c r="I83" s="217" t="s">
        <v>1304</v>
      </c>
      <c r="J83" s="222"/>
    </row>
    <row r="84" spans="1:10">
      <c r="A84" s="216" t="s">
        <v>16423</v>
      </c>
      <c r="B84" s="217" t="s">
        <v>813</v>
      </c>
      <c r="C84" s="218" t="s">
        <v>16424</v>
      </c>
      <c r="D84" s="217" t="s">
        <v>1680</v>
      </c>
      <c r="E84" s="219">
        <v>40956</v>
      </c>
      <c r="F84" s="220">
        <f t="shared" si="1"/>
        <v>40987</v>
      </c>
      <c r="G84" s="221">
        <v>5771.3</v>
      </c>
      <c r="H84" s="217">
        <f t="shared" si="2"/>
        <v>240</v>
      </c>
      <c r="I84" s="217" t="s">
        <v>1304</v>
      </c>
      <c r="J84" s="222"/>
    </row>
    <row r="85" spans="1:10">
      <c r="A85" s="216" t="s">
        <v>16425</v>
      </c>
      <c r="B85" s="217" t="s">
        <v>16426</v>
      </c>
      <c r="C85" s="218" t="s">
        <v>16427</v>
      </c>
      <c r="D85" s="217" t="s">
        <v>1622</v>
      </c>
      <c r="E85" s="219">
        <v>40963</v>
      </c>
      <c r="F85" s="220">
        <f t="shared" si="1"/>
        <v>40994</v>
      </c>
      <c r="G85" s="221">
        <v>5771.3</v>
      </c>
      <c r="H85" s="217">
        <f t="shared" si="2"/>
        <v>241</v>
      </c>
      <c r="I85" s="217" t="s">
        <v>1304</v>
      </c>
      <c r="J85" s="222"/>
    </row>
    <row r="86" spans="1:10">
      <c r="A86" s="216" t="s">
        <v>16428</v>
      </c>
      <c r="B86" s="217" t="s">
        <v>743</v>
      </c>
      <c r="C86" s="218" t="s">
        <v>16429</v>
      </c>
      <c r="D86" s="217" t="s">
        <v>1185</v>
      </c>
      <c r="E86" s="219">
        <v>40963</v>
      </c>
      <c r="F86" s="220">
        <f t="shared" si="1"/>
        <v>40994</v>
      </c>
      <c r="G86" s="221">
        <v>5771.3</v>
      </c>
      <c r="H86" s="217">
        <f t="shared" si="2"/>
        <v>242</v>
      </c>
      <c r="I86" s="217" t="s">
        <v>1304</v>
      </c>
      <c r="J86" s="222"/>
    </row>
    <row r="87" spans="1:10">
      <c r="A87" s="216" t="s">
        <v>16430</v>
      </c>
      <c r="B87" s="217" t="s">
        <v>745</v>
      </c>
      <c r="C87" s="218" t="s">
        <v>16431</v>
      </c>
      <c r="D87" s="217" t="s">
        <v>1285</v>
      </c>
      <c r="E87" s="219">
        <v>40963</v>
      </c>
      <c r="F87" s="220">
        <f t="shared" si="1"/>
        <v>40994</v>
      </c>
      <c r="G87" s="221">
        <v>5771.3</v>
      </c>
      <c r="H87" s="217">
        <f t="shared" si="2"/>
        <v>243</v>
      </c>
      <c r="I87" s="217" t="s">
        <v>1304</v>
      </c>
      <c r="J87" s="222"/>
    </row>
    <row r="88" spans="1:10">
      <c r="A88" s="216" t="s">
        <v>16432</v>
      </c>
      <c r="B88" s="217" t="s">
        <v>835</v>
      </c>
      <c r="C88" s="218" t="s">
        <v>16433</v>
      </c>
      <c r="D88" s="217" t="s">
        <v>1186</v>
      </c>
      <c r="E88" s="219">
        <v>40966</v>
      </c>
      <c r="F88" s="220">
        <f t="shared" si="1"/>
        <v>40997</v>
      </c>
      <c r="G88" s="221">
        <v>5771.3</v>
      </c>
      <c r="H88" s="217">
        <f t="shared" si="2"/>
        <v>244</v>
      </c>
      <c r="I88" s="217" t="s">
        <v>1304</v>
      </c>
      <c r="J88" s="222"/>
    </row>
    <row r="89" spans="1:10">
      <c r="A89" s="216" t="s">
        <v>16434</v>
      </c>
      <c r="B89" s="217" t="s">
        <v>729</v>
      </c>
      <c r="C89" s="218" t="s">
        <v>16435</v>
      </c>
      <c r="D89" s="217" t="s">
        <v>1188</v>
      </c>
      <c r="E89" s="219">
        <v>40966</v>
      </c>
      <c r="F89" s="220">
        <f t="shared" si="1"/>
        <v>40997</v>
      </c>
      <c r="G89" s="221">
        <v>5771.3</v>
      </c>
      <c r="H89" s="217">
        <f t="shared" si="2"/>
        <v>245</v>
      </c>
      <c r="I89" s="217" t="s">
        <v>1304</v>
      </c>
      <c r="J89" s="222"/>
    </row>
    <row r="90" spans="1:10">
      <c r="A90" s="216" t="s">
        <v>16436</v>
      </c>
      <c r="B90" s="217" t="s">
        <v>717</v>
      </c>
      <c r="C90" s="218" t="s">
        <v>16437</v>
      </c>
      <c r="D90" s="217" t="s">
        <v>1187</v>
      </c>
      <c r="E90" s="219">
        <v>40966</v>
      </c>
      <c r="F90" s="220">
        <f t="shared" si="1"/>
        <v>40997</v>
      </c>
      <c r="G90" s="221">
        <v>5771.3</v>
      </c>
      <c r="H90" s="217">
        <f t="shared" si="2"/>
        <v>246</v>
      </c>
      <c r="I90" s="217" t="s">
        <v>1304</v>
      </c>
      <c r="J90" s="222"/>
    </row>
    <row r="91" spans="1:10">
      <c r="A91" s="216" t="s">
        <v>16438</v>
      </c>
      <c r="B91" s="217" t="s">
        <v>711</v>
      </c>
      <c r="C91" s="218" t="s">
        <v>16439</v>
      </c>
      <c r="D91" s="217" t="s">
        <v>1198</v>
      </c>
      <c r="E91" s="219">
        <v>40967</v>
      </c>
      <c r="F91" s="220">
        <f t="shared" si="1"/>
        <v>40998</v>
      </c>
      <c r="G91" s="221">
        <v>5771.3</v>
      </c>
      <c r="H91" s="217">
        <f t="shared" si="2"/>
        <v>247</v>
      </c>
      <c r="I91" s="217" t="s">
        <v>1304</v>
      </c>
      <c r="J91" s="222"/>
    </row>
    <row r="92" spans="1:10">
      <c r="A92" s="216" t="s">
        <v>16440</v>
      </c>
      <c r="B92" s="217" t="s">
        <v>1173</v>
      </c>
      <c r="C92" s="218" t="s">
        <v>16441</v>
      </c>
      <c r="D92" s="217" t="s">
        <v>1197</v>
      </c>
      <c r="E92" s="219">
        <v>40967</v>
      </c>
      <c r="F92" s="220">
        <f t="shared" si="1"/>
        <v>40998</v>
      </c>
      <c r="G92" s="221">
        <v>5771.3</v>
      </c>
      <c r="H92" s="217">
        <f t="shared" si="2"/>
        <v>248</v>
      </c>
      <c r="I92" s="217" t="s">
        <v>1304</v>
      </c>
      <c r="J92" s="222"/>
    </row>
    <row r="93" spans="1:10">
      <c r="A93" s="216" t="s">
        <v>16442</v>
      </c>
      <c r="B93" s="217" t="s">
        <v>713</v>
      </c>
      <c r="C93" s="218" t="s">
        <v>16443</v>
      </c>
      <c r="D93" s="217" t="s">
        <v>1202</v>
      </c>
      <c r="E93" s="219">
        <v>40968</v>
      </c>
      <c r="F93" s="220">
        <f t="shared" si="1"/>
        <v>40999</v>
      </c>
      <c r="G93" s="221">
        <v>5771.3</v>
      </c>
      <c r="H93" s="217">
        <f t="shared" si="2"/>
        <v>249</v>
      </c>
      <c r="I93" s="217" t="s">
        <v>1304</v>
      </c>
      <c r="J93" s="222"/>
    </row>
    <row r="94" spans="1:10">
      <c r="A94" s="216" t="s">
        <v>16444</v>
      </c>
      <c r="B94" s="217" t="s">
        <v>703</v>
      </c>
      <c r="C94" s="218" t="s">
        <v>16445</v>
      </c>
      <c r="D94" s="217" t="s">
        <v>1248</v>
      </c>
      <c r="E94" s="219">
        <v>40968</v>
      </c>
      <c r="F94" s="220">
        <f t="shared" si="1"/>
        <v>40999</v>
      </c>
      <c r="G94" s="221">
        <v>5771.3</v>
      </c>
      <c r="H94" s="217">
        <f t="shared" si="2"/>
        <v>250</v>
      </c>
      <c r="I94" s="217" t="s">
        <v>1304</v>
      </c>
      <c r="J94" s="222"/>
    </row>
    <row r="95" spans="1:10">
      <c r="A95" s="216" t="s">
        <v>16446</v>
      </c>
      <c r="B95" s="217" t="s">
        <v>741</v>
      </c>
      <c r="C95" s="218" t="s">
        <v>16447</v>
      </c>
      <c r="D95" s="217" t="s">
        <v>1199</v>
      </c>
      <c r="E95" s="219">
        <v>40968</v>
      </c>
      <c r="F95" s="220">
        <f t="shared" si="1"/>
        <v>40999</v>
      </c>
      <c r="G95" s="221">
        <v>5771.3</v>
      </c>
      <c r="H95" s="217">
        <f t="shared" si="2"/>
        <v>251</v>
      </c>
      <c r="I95" s="217" t="s">
        <v>1304</v>
      </c>
      <c r="J95" s="222"/>
    </row>
    <row r="96" spans="1:10">
      <c r="A96" s="216" t="s">
        <v>16448</v>
      </c>
      <c r="B96" s="217" t="s">
        <v>16449</v>
      </c>
      <c r="C96" s="218" t="s">
        <v>16450</v>
      </c>
      <c r="D96" s="217" t="s">
        <v>1204</v>
      </c>
      <c r="E96" s="219">
        <v>40968</v>
      </c>
      <c r="F96" s="220">
        <f t="shared" si="1"/>
        <v>40999</v>
      </c>
      <c r="G96" s="221">
        <v>5771.3</v>
      </c>
      <c r="H96" s="217">
        <f t="shared" si="2"/>
        <v>252</v>
      </c>
      <c r="I96" s="217" t="s">
        <v>1304</v>
      </c>
      <c r="J96" s="222"/>
    </row>
    <row r="97" spans="1:10">
      <c r="A97" s="216" t="s">
        <v>16451</v>
      </c>
      <c r="B97" s="217" t="s">
        <v>817</v>
      </c>
      <c r="C97" s="218" t="s">
        <v>16964</v>
      </c>
      <c r="D97" s="217" t="s">
        <v>16452</v>
      </c>
      <c r="E97" s="219">
        <v>40969</v>
      </c>
      <c r="F97" s="220">
        <f t="shared" si="1"/>
        <v>41000</v>
      </c>
      <c r="G97" s="221">
        <v>5771.3</v>
      </c>
      <c r="H97" s="217">
        <v>263</v>
      </c>
      <c r="I97" s="217" t="s">
        <v>1304</v>
      </c>
      <c r="J97" s="222"/>
    </row>
    <row r="98" spans="1:10">
      <c r="A98" s="216" t="s">
        <v>16453</v>
      </c>
      <c r="B98" s="217" t="s">
        <v>803</v>
      </c>
      <c r="C98" s="218" t="s">
        <v>16454</v>
      </c>
      <c r="D98" s="217" t="s">
        <v>1247</v>
      </c>
      <c r="E98" s="219">
        <v>40969</v>
      </c>
      <c r="F98" s="220">
        <f t="shared" si="1"/>
        <v>41000</v>
      </c>
      <c r="G98" s="221">
        <v>5771.3</v>
      </c>
      <c r="H98" s="217">
        <v>264</v>
      </c>
      <c r="I98" s="217" t="s">
        <v>1304</v>
      </c>
      <c r="J98" s="222"/>
    </row>
    <row r="99" spans="1:10">
      <c r="A99" s="216" t="s">
        <v>16455</v>
      </c>
      <c r="B99" s="217" t="s">
        <v>16456</v>
      </c>
      <c r="C99" s="218" t="s">
        <v>16457</v>
      </c>
      <c r="D99" s="217" t="s">
        <v>1253</v>
      </c>
      <c r="E99" s="219">
        <v>40970</v>
      </c>
      <c r="F99" s="220">
        <f t="shared" si="1"/>
        <v>41001</v>
      </c>
      <c r="G99" s="221">
        <v>5771.3</v>
      </c>
      <c r="H99" s="217">
        <v>265</v>
      </c>
      <c r="I99" s="217" t="s">
        <v>1304</v>
      </c>
      <c r="J99" s="222"/>
    </row>
    <row r="100" spans="1:10">
      <c r="A100" s="216" t="s">
        <v>16458</v>
      </c>
      <c r="B100" s="217" t="s">
        <v>797</v>
      </c>
      <c r="C100" s="218" t="s">
        <v>16459</v>
      </c>
      <c r="D100" s="217" t="s">
        <v>1249</v>
      </c>
      <c r="E100" s="219">
        <v>40970</v>
      </c>
      <c r="F100" s="220">
        <f t="shared" si="1"/>
        <v>41001</v>
      </c>
      <c r="G100" s="221">
        <v>5771.3</v>
      </c>
      <c r="H100" s="217">
        <v>266</v>
      </c>
      <c r="I100" s="217" t="s">
        <v>1304</v>
      </c>
      <c r="J100" s="222"/>
    </row>
    <row r="101" spans="1:10">
      <c r="A101" s="216" t="s">
        <v>16460</v>
      </c>
      <c r="B101" s="217" t="s">
        <v>16461</v>
      </c>
      <c r="C101" s="218" t="s">
        <v>16462</v>
      </c>
      <c r="D101" s="217" t="s">
        <v>1252</v>
      </c>
      <c r="E101" s="219">
        <v>40970</v>
      </c>
      <c r="F101" s="220">
        <f t="shared" si="1"/>
        <v>41001</v>
      </c>
      <c r="G101" s="221">
        <v>5771.3</v>
      </c>
      <c r="H101" s="217">
        <v>267</v>
      </c>
      <c r="I101" s="217" t="s">
        <v>1304</v>
      </c>
      <c r="J101" s="222"/>
    </row>
    <row r="102" spans="1:10">
      <c r="A102" s="216" t="s">
        <v>16463</v>
      </c>
      <c r="B102" s="217" t="s">
        <v>16464</v>
      </c>
      <c r="C102" s="218" t="s">
        <v>16465</v>
      </c>
      <c r="D102" s="217" t="s">
        <v>1250</v>
      </c>
      <c r="E102" s="219">
        <v>40970</v>
      </c>
      <c r="F102" s="220">
        <f t="shared" si="1"/>
        <v>41001</v>
      </c>
      <c r="G102" s="221">
        <v>5771.3</v>
      </c>
      <c r="H102" s="217">
        <v>268</v>
      </c>
      <c r="I102" s="217" t="s">
        <v>1533</v>
      </c>
      <c r="J102" s="222"/>
    </row>
    <row r="103" spans="1:10">
      <c r="A103" s="216" t="s">
        <v>16466</v>
      </c>
      <c r="B103" s="217" t="s">
        <v>16467</v>
      </c>
      <c r="C103" s="218" t="s">
        <v>16468</v>
      </c>
      <c r="D103" s="217" t="s">
        <v>1257</v>
      </c>
      <c r="E103" s="219">
        <v>40970</v>
      </c>
      <c r="F103" s="220">
        <f t="shared" si="1"/>
        <v>41001</v>
      </c>
      <c r="G103" s="221">
        <v>5771.3</v>
      </c>
      <c r="H103" s="217">
        <v>269</v>
      </c>
      <c r="I103" s="217" t="s">
        <v>1304</v>
      </c>
      <c r="J103" s="222"/>
    </row>
    <row r="104" spans="1:10">
      <c r="A104" s="216" t="s">
        <v>16469</v>
      </c>
      <c r="B104" s="217" t="s">
        <v>823</v>
      </c>
      <c r="C104" s="218" t="s">
        <v>16470</v>
      </c>
      <c r="D104" s="217" t="s">
        <v>1255</v>
      </c>
      <c r="E104" s="219">
        <v>40970</v>
      </c>
      <c r="F104" s="220">
        <f t="shared" si="1"/>
        <v>41001</v>
      </c>
      <c r="G104" s="221">
        <v>5771.3</v>
      </c>
      <c r="H104" s="217">
        <v>270</v>
      </c>
      <c r="I104" s="217" t="s">
        <v>1304</v>
      </c>
      <c r="J104" s="222"/>
    </row>
    <row r="105" spans="1:10">
      <c r="A105" s="216" t="s">
        <v>16471</v>
      </c>
      <c r="B105" s="217" t="s">
        <v>16472</v>
      </c>
      <c r="C105" s="218" t="s">
        <v>16473</v>
      </c>
      <c r="D105" s="217" t="s">
        <v>1260</v>
      </c>
      <c r="E105" s="219">
        <v>40970</v>
      </c>
      <c r="F105" s="220">
        <f t="shared" si="1"/>
        <v>41001</v>
      </c>
      <c r="G105" s="221">
        <v>5771.3</v>
      </c>
      <c r="H105" s="217">
        <v>271</v>
      </c>
      <c r="I105" s="217" t="s">
        <v>1304</v>
      </c>
      <c r="J105" s="222"/>
    </row>
    <row r="106" spans="1:10">
      <c r="A106" s="216" t="s">
        <v>16474</v>
      </c>
      <c r="B106" s="217" t="s">
        <v>16475</v>
      </c>
      <c r="C106" s="218" t="s">
        <v>16476</v>
      </c>
      <c r="D106" s="217" t="s">
        <v>1262</v>
      </c>
      <c r="E106" s="219">
        <v>40970</v>
      </c>
      <c r="F106" s="220">
        <f t="shared" si="1"/>
        <v>41001</v>
      </c>
      <c r="G106" s="221">
        <v>5771.3</v>
      </c>
      <c r="H106" s="217">
        <v>272</v>
      </c>
      <c r="I106" s="217" t="s">
        <v>1304</v>
      </c>
      <c r="J106" s="222"/>
    </row>
    <row r="107" spans="1:10">
      <c r="A107" s="216" t="s">
        <v>16477</v>
      </c>
      <c r="B107" s="217" t="s">
        <v>16478</v>
      </c>
      <c r="C107" s="218" t="s">
        <v>16479</v>
      </c>
      <c r="D107" s="217" t="s">
        <v>399</v>
      </c>
      <c r="E107" s="219">
        <v>40973</v>
      </c>
      <c r="F107" s="220">
        <f t="shared" si="1"/>
        <v>41004</v>
      </c>
      <c r="G107" s="221">
        <v>5771.3</v>
      </c>
      <c r="H107" s="217">
        <v>273</v>
      </c>
      <c r="I107" s="217" t="s">
        <v>1313</v>
      </c>
      <c r="J107" s="222"/>
    </row>
    <row r="108" spans="1:10">
      <c r="A108" s="216" t="s">
        <v>16480</v>
      </c>
      <c r="B108" s="217" t="s">
        <v>16481</v>
      </c>
      <c r="C108" s="218" t="s">
        <v>16482</v>
      </c>
      <c r="D108" s="217" t="s">
        <v>1263</v>
      </c>
      <c r="E108" s="219">
        <v>40973</v>
      </c>
      <c r="F108" s="220">
        <f t="shared" si="1"/>
        <v>41004</v>
      </c>
      <c r="G108" s="221">
        <v>5771.3</v>
      </c>
      <c r="H108" s="217">
        <v>274</v>
      </c>
      <c r="I108" s="217" t="s">
        <v>1533</v>
      </c>
      <c r="J108" s="222"/>
    </row>
    <row r="109" spans="1:10">
      <c r="A109" s="216" t="s">
        <v>16483</v>
      </c>
      <c r="B109" s="217" t="s">
        <v>16484</v>
      </c>
      <c r="C109" s="218" t="s">
        <v>16485</v>
      </c>
      <c r="D109" s="217" t="s">
        <v>445</v>
      </c>
      <c r="E109" s="219">
        <v>40974</v>
      </c>
      <c r="F109" s="220">
        <f t="shared" si="1"/>
        <v>41005</v>
      </c>
      <c r="G109" s="221">
        <v>5771.3</v>
      </c>
      <c r="H109" s="217">
        <v>275</v>
      </c>
      <c r="I109" s="217" t="s">
        <v>1313</v>
      </c>
      <c r="J109" s="222"/>
    </row>
    <row r="110" spans="1:10">
      <c r="A110" s="216" t="s">
        <v>16486</v>
      </c>
      <c r="B110" s="217" t="s">
        <v>16487</v>
      </c>
      <c r="C110" s="218" t="s">
        <v>16488</v>
      </c>
      <c r="D110" s="217" t="s">
        <v>1264</v>
      </c>
      <c r="E110" s="219">
        <v>40974</v>
      </c>
      <c r="F110" s="220">
        <f t="shared" si="1"/>
        <v>41005</v>
      </c>
      <c r="G110" s="221">
        <v>5771.3</v>
      </c>
      <c r="H110" s="217">
        <v>276</v>
      </c>
      <c r="I110" s="217" t="s">
        <v>1304</v>
      </c>
      <c r="J110" s="222"/>
    </row>
    <row r="111" spans="1:10">
      <c r="A111" s="216" t="s">
        <v>16489</v>
      </c>
      <c r="B111" s="217" t="s">
        <v>16490</v>
      </c>
      <c r="C111" s="218" t="s">
        <v>16491</v>
      </c>
      <c r="D111" s="217" t="s">
        <v>1266</v>
      </c>
      <c r="E111" s="219">
        <v>40974</v>
      </c>
      <c r="F111" s="220">
        <f t="shared" si="1"/>
        <v>41005</v>
      </c>
      <c r="G111" s="221">
        <v>5771.3</v>
      </c>
      <c r="H111" s="217">
        <v>277</v>
      </c>
      <c r="I111" s="217" t="s">
        <v>1304</v>
      </c>
      <c r="J111" s="222"/>
    </row>
    <row r="112" spans="1:10">
      <c r="A112" s="216" t="s">
        <v>16492</v>
      </c>
      <c r="B112" s="217" t="s">
        <v>815</v>
      </c>
      <c r="C112" s="218" t="s">
        <v>16493</v>
      </c>
      <c r="D112" s="217" t="s">
        <v>1267</v>
      </c>
      <c r="E112" s="219">
        <v>40974</v>
      </c>
      <c r="F112" s="220">
        <f t="shared" si="1"/>
        <v>41005</v>
      </c>
      <c r="G112" s="221">
        <v>5771.3</v>
      </c>
      <c r="H112" s="217">
        <v>278</v>
      </c>
      <c r="I112" s="217" t="s">
        <v>1304</v>
      </c>
      <c r="J112" s="222"/>
    </row>
    <row r="113" spans="1:10">
      <c r="A113" s="216" t="s">
        <v>16494</v>
      </c>
      <c r="B113" s="217" t="s">
        <v>16495</v>
      </c>
      <c r="C113" s="218" t="s">
        <v>16496</v>
      </c>
      <c r="D113" s="217" t="s">
        <v>1268</v>
      </c>
      <c r="E113" s="219">
        <v>40974</v>
      </c>
      <c r="F113" s="220">
        <f t="shared" si="1"/>
        <v>41005</v>
      </c>
      <c r="G113" s="221">
        <v>5771.3</v>
      </c>
      <c r="H113" s="217">
        <v>279</v>
      </c>
      <c r="I113" s="217" t="s">
        <v>1304</v>
      </c>
      <c r="J113" s="222"/>
    </row>
    <row r="114" spans="1:10">
      <c r="A114" s="216" t="s">
        <v>16497</v>
      </c>
      <c r="B114" s="217" t="s">
        <v>727</v>
      </c>
      <c r="C114" s="218" t="s">
        <v>16498</v>
      </c>
      <c r="D114" s="217" t="s">
        <v>1269</v>
      </c>
      <c r="E114" s="219">
        <v>40975</v>
      </c>
      <c r="F114" s="220">
        <f t="shared" si="1"/>
        <v>41006</v>
      </c>
      <c r="G114" s="221">
        <v>5771.3</v>
      </c>
      <c r="H114" s="217">
        <v>280</v>
      </c>
      <c r="I114" s="217" t="s">
        <v>1304</v>
      </c>
      <c r="J114" s="222"/>
    </row>
    <row r="115" spans="1:10">
      <c r="A115" s="216" t="s">
        <v>16499</v>
      </c>
      <c r="B115" s="217" t="s">
        <v>301</v>
      </c>
      <c r="C115" s="218" t="s">
        <v>16500</v>
      </c>
      <c r="D115" s="217" t="s">
        <v>386</v>
      </c>
      <c r="E115" s="219">
        <v>40976</v>
      </c>
      <c r="F115" s="220">
        <f t="shared" si="1"/>
        <v>41007</v>
      </c>
      <c r="G115" s="221">
        <v>5771.3</v>
      </c>
      <c r="H115" s="217">
        <v>281</v>
      </c>
      <c r="I115" s="217" t="s">
        <v>1304</v>
      </c>
      <c r="J115" s="222"/>
    </row>
    <row r="116" spans="1:10">
      <c r="A116" s="216" t="s">
        <v>16501</v>
      </c>
      <c r="B116" s="217" t="s">
        <v>16502</v>
      </c>
      <c r="C116" s="218" t="s">
        <v>16503</v>
      </c>
      <c r="D116" s="217" t="s">
        <v>406</v>
      </c>
      <c r="E116" s="219">
        <v>40976</v>
      </c>
      <c r="F116" s="220">
        <f t="shared" si="1"/>
        <v>41007</v>
      </c>
      <c r="G116" s="221">
        <v>5771.3</v>
      </c>
      <c r="H116" s="217">
        <v>282</v>
      </c>
      <c r="I116" s="217" t="s">
        <v>1313</v>
      </c>
      <c r="J116" s="222"/>
    </row>
    <row r="117" spans="1:10">
      <c r="A117" s="216" t="s">
        <v>16504</v>
      </c>
      <c r="B117" s="217" t="s">
        <v>16505</v>
      </c>
      <c r="C117" s="218" t="s">
        <v>16506</v>
      </c>
      <c r="D117" s="217" t="s">
        <v>1293</v>
      </c>
      <c r="E117" s="219">
        <v>40977</v>
      </c>
      <c r="F117" s="220">
        <f t="shared" si="1"/>
        <v>41008</v>
      </c>
      <c r="G117" s="221">
        <v>5771.3</v>
      </c>
      <c r="H117" s="217">
        <v>283</v>
      </c>
      <c r="I117" s="217" t="s">
        <v>1533</v>
      </c>
      <c r="J117" s="222"/>
    </row>
    <row r="118" spans="1:10">
      <c r="A118" s="216" t="s">
        <v>16507</v>
      </c>
      <c r="B118" s="217" t="s">
        <v>624</v>
      </c>
      <c r="C118" s="218" t="s">
        <v>16508</v>
      </c>
      <c r="D118" s="217" t="s">
        <v>1301</v>
      </c>
      <c r="E118" s="219">
        <v>40980</v>
      </c>
      <c r="F118" s="220">
        <f t="shared" si="1"/>
        <v>41011</v>
      </c>
      <c r="G118" s="221">
        <v>5771.3</v>
      </c>
      <c r="H118" s="217">
        <v>284</v>
      </c>
      <c r="I118" s="217" t="s">
        <v>1533</v>
      </c>
      <c r="J118" s="222"/>
    </row>
    <row r="119" spans="1:10">
      <c r="A119" s="216" t="s">
        <v>16509</v>
      </c>
      <c r="B119" s="217" t="s">
        <v>16510</v>
      </c>
      <c r="C119" s="218" t="s">
        <v>16511</v>
      </c>
      <c r="D119" s="217" t="s">
        <v>1929</v>
      </c>
      <c r="E119" s="219">
        <v>40981</v>
      </c>
      <c r="F119" s="220">
        <f t="shared" si="1"/>
        <v>41012</v>
      </c>
      <c r="G119" s="221">
        <v>5771.3</v>
      </c>
      <c r="H119" s="217">
        <v>285</v>
      </c>
      <c r="I119" s="217" t="s">
        <v>1304</v>
      </c>
      <c r="J119" s="222"/>
    </row>
    <row r="120" spans="1:10">
      <c r="A120" s="216" t="s">
        <v>16512</v>
      </c>
      <c r="B120" s="217" t="s">
        <v>799</v>
      </c>
      <c r="C120" s="218" t="s">
        <v>16513</v>
      </c>
      <c r="D120" s="217" t="s">
        <v>1677</v>
      </c>
      <c r="E120" s="219">
        <v>40982</v>
      </c>
      <c r="F120" s="220">
        <f t="shared" si="1"/>
        <v>41013</v>
      </c>
      <c r="G120" s="221">
        <v>5771.3</v>
      </c>
      <c r="H120" s="217">
        <v>286</v>
      </c>
      <c r="I120" s="217" t="s">
        <v>1304</v>
      </c>
      <c r="J120" s="222"/>
    </row>
    <row r="121" spans="1:10">
      <c r="A121" s="216" t="s">
        <v>16514</v>
      </c>
      <c r="B121" s="217" t="s">
        <v>16515</v>
      </c>
      <c r="C121" s="218" t="s">
        <v>16516</v>
      </c>
      <c r="D121" s="217" t="s">
        <v>1880</v>
      </c>
      <c r="E121" s="219">
        <v>40982</v>
      </c>
      <c r="F121" s="220">
        <f t="shared" si="1"/>
        <v>41013</v>
      </c>
      <c r="G121" s="221">
        <v>5771.3</v>
      </c>
      <c r="H121" s="217">
        <v>287</v>
      </c>
      <c r="I121" s="217" t="s">
        <v>1304</v>
      </c>
      <c r="J121" s="222"/>
    </row>
    <row r="122" spans="1:10">
      <c r="A122" s="216" t="s">
        <v>16517</v>
      </c>
      <c r="B122" s="217" t="s">
        <v>16518</v>
      </c>
      <c r="C122" s="218" t="s">
        <v>16519</v>
      </c>
      <c r="D122" s="217" t="s">
        <v>1945</v>
      </c>
      <c r="E122" s="219">
        <v>40982</v>
      </c>
      <c r="F122" s="220">
        <f t="shared" si="1"/>
        <v>41013</v>
      </c>
      <c r="G122" s="221">
        <v>5771.3</v>
      </c>
      <c r="H122" s="217">
        <v>288</v>
      </c>
      <c r="I122" s="217" t="s">
        <v>1304</v>
      </c>
      <c r="J122" s="222"/>
    </row>
    <row r="123" spans="1:10">
      <c r="A123" s="216" t="s">
        <v>16520</v>
      </c>
      <c r="B123" s="217" t="s">
        <v>16521</v>
      </c>
      <c r="C123" s="218" t="s">
        <v>16522</v>
      </c>
      <c r="D123" s="217" t="s">
        <v>1957</v>
      </c>
      <c r="E123" s="219">
        <v>40982</v>
      </c>
      <c r="F123" s="220">
        <f t="shared" si="1"/>
        <v>41013</v>
      </c>
      <c r="G123" s="221">
        <v>5771.3</v>
      </c>
      <c r="H123" s="217">
        <v>289</v>
      </c>
      <c r="I123" s="217" t="s">
        <v>1304</v>
      </c>
      <c r="J123" s="222"/>
    </row>
    <row r="124" spans="1:10">
      <c r="A124" s="216" t="s">
        <v>16523</v>
      </c>
      <c r="B124" s="217" t="s">
        <v>16524</v>
      </c>
      <c r="C124" s="218" t="s">
        <v>16525</v>
      </c>
      <c r="D124" s="217" t="s">
        <v>1959</v>
      </c>
      <c r="E124" s="219">
        <v>40983</v>
      </c>
      <c r="F124" s="220">
        <f t="shared" si="1"/>
        <v>41014</v>
      </c>
      <c r="G124" s="221">
        <v>5771.3</v>
      </c>
      <c r="H124" s="217">
        <v>290</v>
      </c>
      <c r="I124" s="217" t="s">
        <v>1304</v>
      </c>
      <c r="J124" s="222"/>
    </row>
    <row r="125" spans="1:10">
      <c r="A125" s="216" t="s">
        <v>16526</v>
      </c>
      <c r="B125" s="217" t="s">
        <v>16527</v>
      </c>
      <c r="C125" s="218" t="s">
        <v>16528</v>
      </c>
      <c r="D125" s="217" t="s">
        <v>1951</v>
      </c>
      <c r="E125" s="219">
        <v>40987</v>
      </c>
      <c r="F125" s="220">
        <f t="shared" si="1"/>
        <v>41018</v>
      </c>
      <c r="G125" s="221">
        <v>5771.3</v>
      </c>
      <c r="H125" s="217">
        <v>291</v>
      </c>
      <c r="I125" s="217" t="s">
        <v>1304</v>
      </c>
      <c r="J125" s="222"/>
    </row>
    <row r="126" spans="1:10">
      <c r="A126" s="216" t="s">
        <v>16529</v>
      </c>
      <c r="B126" s="217" t="s">
        <v>638</v>
      </c>
      <c r="C126" s="218" t="s">
        <v>16530</v>
      </c>
      <c r="D126" s="217" t="s">
        <v>1587</v>
      </c>
      <c r="E126" s="219">
        <v>40988</v>
      </c>
      <c r="F126" s="220">
        <f t="shared" si="1"/>
        <v>41019</v>
      </c>
      <c r="G126" s="221">
        <v>5771.3</v>
      </c>
      <c r="H126" s="217">
        <v>292</v>
      </c>
      <c r="I126" s="217" t="s">
        <v>1304</v>
      </c>
      <c r="J126" s="222"/>
    </row>
    <row r="127" spans="1:10">
      <c r="A127" s="216" t="s">
        <v>16531</v>
      </c>
      <c r="B127" s="217" t="s">
        <v>807</v>
      </c>
      <c r="C127" s="218" t="s">
        <v>16532</v>
      </c>
      <c r="D127" s="217" t="s">
        <v>1973</v>
      </c>
      <c r="E127" s="219">
        <v>40988</v>
      </c>
      <c r="F127" s="220">
        <f t="shared" si="1"/>
        <v>41019</v>
      </c>
      <c r="G127" s="221">
        <v>5771.3</v>
      </c>
      <c r="H127" s="217">
        <v>293</v>
      </c>
      <c r="I127" s="217" t="s">
        <v>1304</v>
      </c>
      <c r="J127" s="222"/>
    </row>
    <row r="128" spans="1:10">
      <c r="A128" s="216" t="s">
        <v>16533</v>
      </c>
      <c r="B128" s="217" t="s">
        <v>737</v>
      </c>
      <c r="C128" s="218" t="s">
        <v>16534</v>
      </c>
      <c r="D128" s="217" t="s">
        <v>1971</v>
      </c>
      <c r="E128" s="219">
        <v>40988</v>
      </c>
      <c r="F128" s="220">
        <f t="shared" si="1"/>
        <v>41019</v>
      </c>
      <c r="G128" s="221">
        <v>5771.3</v>
      </c>
      <c r="H128" s="217">
        <v>294</v>
      </c>
      <c r="I128" s="217" t="s">
        <v>1304</v>
      </c>
      <c r="J128" s="222"/>
    </row>
    <row r="129" spans="1:10">
      <c r="A129" s="216" t="s">
        <v>16535</v>
      </c>
      <c r="B129" s="217" t="s">
        <v>16536</v>
      </c>
      <c r="C129" s="218" t="s">
        <v>16537</v>
      </c>
      <c r="D129" s="217" t="s">
        <v>1773</v>
      </c>
      <c r="E129" s="219">
        <v>40989</v>
      </c>
      <c r="F129" s="220">
        <f t="shared" si="1"/>
        <v>41020</v>
      </c>
      <c r="G129" s="221">
        <v>5771.3</v>
      </c>
      <c r="H129" s="217">
        <v>295</v>
      </c>
      <c r="I129" s="217" t="s">
        <v>1533</v>
      </c>
      <c r="J129" s="222"/>
    </row>
    <row r="130" spans="1:10">
      <c r="A130" s="216" t="s">
        <v>16538</v>
      </c>
      <c r="B130" s="217" t="s">
        <v>634</v>
      </c>
      <c r="C130" s="218" t="s">
        <v>16539</v>
      </c>
      <c r="D130" s="217" t="s">
        <v>2003</v>
      </c>
      <c r="E130" s="219">
        <v>40989</v>
      </c>
      <c r="F130" s="220">
        <f t="shared" si="1"/>
        <v>41020</v>
      </c>
      <c r="G130" s="221">
        <v>5771.3</v>
      </c>
      <c r="H130" s="217">
        <v>296</v>
      </c>
      <c r="I130" s="217" t="s">
        <v>1304</v>
      </c>
      <c r="J130" s="222"/>
    </row>
    <row r="131" spans="1:10">
      <c r="A131" s="216" t="s">
        <v>16540</v>
      </c>
      <c r="B131" s="217" t="s">
        <v>340</v>
      </c>
      <c r="C131" s="218" t="s">
        <v>16541</v>
      </c>
      <c r="D131" s="217" t="s">
        <v>1970</v>
      </c>
      <c r="E131" s="219">
        <v>40989</v>
      </c>
      <c r="F131" s="220">
        <f t="shared" si="1"/>
        <v>41020</v>
      </c>
      <c r="G131" s="221">
        <v>5771.3</v>
      </c>
      <c r="H131" s="217">
        <v>297</v>
      </c>
      <c r="I131" s="217" t="s">
        <v>1304</v>
      </c>
      <c r="J131" s="222"/>
    </row>
    <row r="132" spans="1:10">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c r="A133" s="216" t="s">
        <v>16545</v>
      </c>
      <c r="B133" s="217" t="s">
        <v>16546</v>
      </c>
      <c r="C133" s="218" t="s">
        <v>16547</v>
      </c>
      <c r="D133" s="217" t="s">
        <v>2012</v>
      </c>
      <c r="E133" s="219">
        <v>40994</v>
      </c>
      <c r="F133" s="220">
        <f t="shared" si="3"/>
        <v>41025</v>
      </c>
      <c r="G133" s="221">
        <v>5771.3</v>
      </c>
      <c r="H133" s="217">
        <v>320</v>
      </c>
      <c r="I133" s="217" t="s">
        <v>1304</v>
      </c>
      <c r="J133" s="222"/>
    </row>
    <row r="134" spans="1:10">
      <c r="A134" s="216" t="s">
        <v>16548</v>
      </c>
      <c r="B134" s="217" t="s">
        <v>16549</v>
      </c>
      <c r="C134" s="218" t="s">
        <v>16550</v>
      </c>
      <c r="D134" s="217" t="s">
        <v>2005</v>
      </c>
      <c r="E134" s="219">
        <v>40994</v>
      </c>
      <c r="F134" s="220">
        <f t="shared" si="3"/>
        <v>41025</v>
      </c>
      <c r="G134" s="221">
        <v>5771.3</v>
      </c>
      <c r="H134" s="217">
        <v>300</v>
      </c>
      <c r="I134" s="217" t="s">
        <v>1304</v>
      </c>
      <c r="J134" s="222"/>
    </row>
    <row r="135" spans="1:10">
      <c r="A135" s="216" t="s">
        <v>16551</v>
      </c>
      <c r="B135" s="217" t="s">
        <v>618</v>
      </c>
      <c r="C135" s="218" t="s">
        <v>16552</v>
      </c>
      <c r="D135" s="217" t="s">
        <v>2008</v>
      </c>
      <c r="E135" s="219">
        <v>40994</v>
      </c>
      <c r="F135" s="220">
        <f t="shared" si="3"/>
        <v>41025</v>
      </c>
      <c r="G135" s="221">
        <v>5771.3</v>
      </c>
      <c r="H135" s="217">
        <v>301</v>
      </c>
      <c r="I135" s="217" t="s">
        <v>1304</v>
      </c>
      <c r="J135" s="222"/>
    </row>
    <row r="136" spans="1:10">
      <c r="A136" s="216" t="s">
        <v>16553</v>
      </c>
      <c r="B136" s="217" t="s">
        <v>16554</v>
      </c>
      <c r="C136" s="218" t="s">
        <v>16555</v>
      </c>
      <c r="D136" s="217" t="s">
        <v>2013</v>
      </c>
      <c r="E136" s="219">
        <v>40994</v>
      </c>
      <c r="F136" s="220">
        <f t="shared" si="3"/>
        <v>41025</v>
      </c>
      <c r="G136" s="221">
        <v>5771.3</v>
      </c>
      <c r="H136" s="217">
        <v>302</v>
      </c>
      <c r="I136" s="217" t="s">
        <v>1304</v>
      </c>
      <c r="J136" s="222"/>
    </row>
    <row r="137" spans="1:10">
      <c r="A137" s="216" t="s">
        <v>16556</v>
      </c>
      <c r="B137" s="217" t="s">
        <v>1013</v>
      </c>
      <c r="C137" s="218" t="s">
        <v>16557</v>
      </c>
      <c r="D137" s="217" t="s">
        <v>2112</v>
      </c>
      <c r="E137" s="219">
        <v>40996</v>
      </c>
      <c r="F137" s="220">
        <f t="shared" si="3"/>
        <v>41027</v>
      </c>
      <c r="G137" s="221">
        <v>5771.3</v>
      </c>
      <c r="H137" s="217">
        <v>303</v>
      </c>
      <c r="I137" s="217" t="s">
        <v>1533</v>
      </c>
      <c r="J137" s="222"/>
    </row>
    <row r="138" spans="1:10">
      <c r="A138" s="216" t="s">
        <v>16558</v>
      </c>
      <c r="B138" s="217" t="s">
        <v>995</v>
      </c>
      <c r="C138" s="218" t="s">
        <v>16559</v>
      </c>
      <c r="D138" s="217" t="s">
        <v>2006</v>
      </c>
      <c r="E138" s="219">
        <v>40996</v>
      </c>
      <c r="F138" s="220">
        <f t="shared" si="3"/>
        <v>41027</v>
      </c>
      <c r="G138" s="221">
        <v>5771.3</v>
      </c>
      <c r="H138" s="217">
        <v>304</v>
      </c>
      <c r="I138" s="217" t="s">
        <v>1304</v>
      </c>
      <c r="J138" s="222"/>
    </row>
    <row r="139" spans="1:10">
      <c r="A139" s="216" t="s">
        <v>16560</v>
      </c>
      <c r="B139" s="217" t="s">
        <v>1003</v>
      </c>
      <c r="C139" s="218" t="s">
        <v>16561</v>
      </c>
      <c r="D139" s="217" t="s">
        <v>2114</v>
      </c>
      <c r="E139" s="219">
        <v>40996</v>
      </c>
      <c r="F139" s="220">
        <f t="shared" si="3"/>
        <v>41027</v>
      </c>
      <c r="G139" s="221">
        <v>5771.3</v>
      </c>
      <c r="H139" s="217">
        <v>305</v>
      </c>
      <c r="I139" s="217" t="s">
        <v>1304</v>
      </c>
      <c r="J139" s="222"/>
    </row>
    <row r="140" spans="1:10">
      <c r="A140" s="216" t="s">
        <v>16562</v>
      </c>
      <c r="B140" s="217" t="s">
        <v>16563</v>
      </c>
      <c r="C140" s="218" t="s">
        <v>16564</v>
      </c>
      <c r="D140" s="217" t="s">
        <v>1758</v>
      </c>
      <c r="E140" s="219">
        <v>40996</v>
      </c>
      <c r="F140" s="220">
        <f t="shared" si="3"/>
        <v>41027</v>
      </c>
      <c r="G140" s="221">
        <v>5771.3</v>
      </c>
      <c r="H140" s="217">
        <v>306</v>
      </c>
      <c r="I140" s="217" t="s">
        <v>1304</v>
      </c>
      <c r="J140" s="222"/>
    </row>
    <row r="141" spans="1:10">
      <c r="A141" s="216" t="s">
        <v>16565</v>
      </c>
      <c r="B141" s="217" t="s">
        <v>1023</v>
      </c>
      <c r="C141" s="218" t="s">
        <v>16566</v>
      </c>
      <c r="D141" s="217" t="s">
        <v>2014</v>
      </c>
      <c r="E141" s="219">
        <v>40995</v>
      </c>
      <c r="F141" s="220">
        <f t="shared" si="3"/>
        <v>41026</v>
      </c>
      <c r="G141" s="221">
        <v>5771.3</v>
      </c>
      <c r="H141" s="217">
        <v>307</v>
      </c>
      <c r="I141" s="217" t="s">
        <v>1304</v>
      </c>
      <c r="J141" s="222"/>
    </row>
    <row r="142" spans="1:10">
      <c r="A142" s="216" t="s">
        <v>16567</v>
      </c>
      <c r="B142" s="217" t="s">
        <v>16568</v>
      </c>
      <c r="C142" s="218" t="s">
        <v>16569</v>
      </c>
      <c r="D142" s="217" t="s">
        <v>2118</v>
      </c>
      <c r="E142" s="219">
        <v>40995</v>
      </c>
      <c r="F142" s="220">
        <f t="shared" si="3"/>
        <v>41026</v>
      </c>
      <c r="G142" s="221">
        <v>5771.3</v>
      </c>
      <c r="H142" s="217">
        <v>308</v>
      </c>
      <c r="I142" s="217" t="s">
        <v>1304</v>
      </c>
      <c r="J142" s="222"/>
    </row>
    <row r="143" spans="1:10">
      <c r="A143" s="216" t="s">
        <v>16570</v>
      </c>
      <c r="B143" s="217" t="s">
        <v>16571</v>
      </c>
      <c r="C143" s="218" t="s">
        <v>16572</v>
      </c>
      <c r="D143" s="217" t="s">
        <v>2108</v>
      </c>
      <c r="E143" s="219">
        <v>40995</v>
      </c>
      <c r="F143" s="220">
        <f t="shared" si="3"/>
        <v>41026</v>
      </c>
      <c r="G143" s="221">
        <v>5771.3</v>
      </c>
      <c r="H143" s="217">
        <v>309</v>
      </c>
      <c r="I143" s="217" t="s">
        <v>1304</v>
      </c>
      <c r="J143" s="222"/>
    </row>
    <row r="144" spans="1:10">
      <c r="A144" s="216" t="s">
        <v>16573</v>
      </c>
      <c r="B144" s="217" t="s">
        <v>16574</v>
      </c>
      <c r="C144" s="218" t="s">
        <v>16575</v>
      </c>
      <c r="D144" s="217" t="s">
        <v>2121</v>
      </c>
      <c r="E144" s="219">
        <v>40998</v>
      </c>
      <c r="F144" s="220">
        <f t="shared" si="3"/>
        <v>41029</v>
      </c>
      <c r="G144" s="221">
        <v>5771.3</v>
      </c>
      <c r="H144" s="217">
        <v>310</v>
      </c>
      <c r="I144" s="217" t="s">
        <v>1304</v>
      </c>
      <c r="J144" s="222"/>
    </row>
    <row r="145" spans="1:10">
      <c r="A145" s="216" t="s">
        <v>16576</v>
      </c>
      <c r="B145" s="217" t="s">
        <v>16577</v>
      </c>
      <c r="C145" s="218" t="s">
        <v>16578</v>
      </c>
      <c r="D145" s="217" t="s">
        <v>2111</v>
      </c>
      <c r="E145" s="219">
        <v>40997</v>
      </c>
      <c r="F145" s="220">
        <f t="shared" si="3"/>
        <v>41028</v>
      </c>
      <c r="G145" s="221">
        <v>5771.3</v>
      </c>
      <c r="H145" s="217">
        <v>312</v>
      </c>
      <c r="I145" s="217" t="s">
        <v>1313</v>
      </c>
      <c r="J145" s="222"/>
    </row>
    <row r="146" spans="1:10">
      <c r="A146" s="216" t="s">
        <v>16579</v>
      </c>
      <c r="B146" s="217" t="s">
        <v>325</v>
      </c>
      <c r="C146" s="218" t="s">
        <v>16580</v>
      </c>
      <c r="D146" s="217" t="s">
        <v>422</v>
      </c>
      <c r="E146" s="219">
        <v>40997</v>
      </c>
      <c r="F146" s="220">
        <f t="shared" si="3"/>
        <v>41028</v>
      </c>
      <c r="G146" s="221">
        <v>5771.3</v>
      </c>
      <c r="H146" s="217">
        <v>313</v>
      </c>
      <c r="I146" s="217" t="s">
        <v>1304</v>
      </c>
      <c r="J146" s="222"/>
    </row>
    <row r="147" spans="1:10">
      <c r="A147" s="216" t="s">
        <v>16581</v>
      </c>
      <c r="B147" s="217" t="s">
        <v>707</v>
      </c>
      <c r="C147" s="218" t="s">
        <v>16582</v>
      </c>
      <c r="D147" s="217" t="s">
        <v>1972</v>
      </c>
      <c r="E147" s="219">
        <v>40998</v>
      </c>
      <c r="F147" s="220">
        <f t="shared" si="3"/>
        <v>41029</v>
      </c>
      <c r="G147" s="221">
        <v>5771.3</v>
      </c>
      <c r="H147" s="217">
        <v>314</v>
      </c>
      <c r="I147" s="217" t="s">
        <v>1304</v>
      </c>
      <c r="J147" s="222"/>
    </row>
    <row r="148" spans="1:10">
      <c r="A148" s="216" t="s">
        <v>16583</v>
      </c>
      <c r="B148" s="217" t="s">
        <v>16584</v>
      </c>
      <c r="C148" s="218" t="s">
        <v>16585</v>
      </c>
      <c r="D148" s="217" t="s">
        <v>2011</v>
      </c>
      <c r="E148" s="219">
        <v>41002</v>
      </c>
      <c r="F148" s="220">
        <f t="shared" si="3"/>
        <v>41033</v>
      </c>
      <c r="G148" s="221">
        <v>5771.3</v>
      </c>
      <c r="H148" s="217">
        <v>328</v>
      </c>
      <c r="I148" s="217" t="s">
        <v>1304</v>
      </c>
      <c r="J148" s="222"/>
    </row>
    <row r="149" spans="1:10">
      <c r="A149" s="216" t="s">
        <v>16586</v>
      </c>
      <c r="B149" s="217" t="s">
        <v>16587</v>
      </c>
      <c r="C149" s="218" t="s">
        <v>16588</v>
      </c>
      <c r="D149" s="217" t="s">
        <v>2143</v>
      </c>
      <c r="E149" s="219">
        <v>41002</v>
      </c>
      <c r="F149" s="220">
        <f t="shared" si="3"/>
        <v>41033</v>
      </c>
      <c r="G149" s="221">
        <v>5771.3</v>
      </c>
      <c r="H149" s="217">
        <v>329</v>
      </c>
      <c r="I149" s="217" t="s">
        <v>1304</v>
      </c>
      <c r="J149" s="222"/>
    </row>
    <row r="150" spans="1:10">
      <c r="A150" s="216" t="s">
        <v>16589</v>
      </c>
      <c r="B150" s="217" t="s">
        <v>16590</v>
      </c>
      <c r="C150" s="218" t="s">
        <v>16591</v>
      </c>
      <c r="D150" s="217" t="s">
        <v>2142</v>
      </c>
      <c r="E150" s="219">
        <v>41002</v>
      </c>
      <c r="F150" s="220">
        <f t="shared" si="3"/>
        <v>41033</v>
      </c>
      <c r="G150" s="221">
        <v>5771.3</v>
      </c>
      <c r="H150" s="217">
        <v>330</v>
      </c>
      <c r="I150" s="217" t="s">
        <v>1304</v>
      </c>
      <c r="J150" s="222"/>
    </row>
    <row r="151" spans="1:10">
      <c r="A151" s="216" t="s">
        <v>16592</v>
      </c>
      <c r="B151" s="217" t="s">
        <v>16593</v>
      </c>
      <c r="C151" s="218" t="s">
        <v>16594</v>
      </c>
      <c r="D151" s="217" t="s">
        <v>2138</v>
      </c>
      <c r="E151" s="219">
        <v>41002</v>
      </c>
      <c r="F151" s="220">
        <f t="shared" si="3"/>
        <v>41033</v>
      </c>
      <c r="G151" s="221">
        <v>5771.3</v>
      </c>
      <c r="H151" s="217">
        <v>331</v>
      </c>
      <c r="I151" s="217" t="s">
        <v>1304</v>
      </c>
      <c r="J151" s="222"/>
    </row>
    <row r="152" spans="1:10">
      <c r="A152" s="216" t="s">
        <v>16595</v>
      </c>
      <c r="B152" s="217" t="s">
        <v>16596</v>
      </c>
      <c r="C152" s="218" t="s">
        <v>16597</v>
      </c>
      <c r="D152" s="217" t="s">
        <v>2188</v>
      </c>
      <c r="E152" s="219">
        <v>41002</v>
      </c>
      <c r="F152" s="220">
        <f t="shared" si="3"/>
        <v>41033</v>
      </c>
      <c r="G152" s="221">
        <v>5771.3</v>
      </c>
      <c r="H152" s="217">
        <v>332</v>
      </c>
      <c r="I152" s="217" t="s">
        <v>1304</v>
      </c>
      <c r="J152" s="222"/>
    </row>
    <row r="153" spans="1:10">
      <c r="A153" s="216" t="s">
        <v>16598</v>
      </c>
      <c r="B153" s="217" t="s">
        <v>16599</v>
      </c>
      <c r="C153" s="218" t="s">
        <v>16600</v>
      </c>
      <c r="D153" s="217" t="s">
        <v>2197</v>
      </c>
      <c r="E153" s="219">
        <v>41003</v>
      </c>
      <c r="F153" s="220">
        <f t="shared" si="3"/>
        <v>41034</v>
      </c>
      <c r="G153" s="221">
        <v>5771.3</v>
      </c>
      <c r="H153" s="217">
        <v>333</v>
      </c>
      <c r="I153" s="217" t="s">
        <v>1304</v>
      </c>
      <c r="J153" s="222"/>
    </row>
    <row r="154" spans="1:10">
      <c r="A154" s="216" t="s">
        <v>16601</v>
      </c>
      <c r="B154" s="217" t="s">
        <v>632</v>
      </c>
      <c r="C154" s="218" t="s">
        <v>16602</v>
      </c>
      <c r="D154" s="217" t="s">
        <v>1576</v>
      </c>
      <c r="E154" s="219">
        <v>41010</v>
      </c>
      <c r="F154" s="220">
        <f t="shared" si="3"/>
        <v>41041</v>
      </c>
      <c r="G154" s="221">
        <v>5771.3</v>
      </c>
      <c r="H154" s="217">
        <v>334</v>
      </c>
      <c r="I154" s="217" t="s">
        <v>1313</v>
      </c>
      <c r="J154" s="222"/>
    </row>
    <row r="155" spans="1:10">
      <c r="A155" s="216" t="s">
        <v>16603</v>
      </c>
      <c r="B155" s="217" t="s">
        <v>16604</v>
      </c>
      <c r="C155" s="218" t="s">
        <v>16605</v>
      </c>
      <c r="D155" s="217" t="s">
        <v>2350</v>
      </c>
      <c r="E155" s="219">
        <v>41012</v>
      </c>
      <c r="F155" s="220">
        <f t="shared" si="3"/>
        <v>41043</v>
      </c>
      <c r="G155" s="221">
        <v>5771.3</v>
      </c>
      <c r="H155" s="217">
        <v>335</v>
      </c>
      <c r="I155" s="217" t="s">
        <v>1304</v>
      </c>
      <c r="J155" s="222"/>
    </row>
    <row r="156" spans="1:10">
      <c r="A156" s="216" t="s">
        <v>16606</v>
      </c>
      <c r="B156" s="217" t="s">
        <v>981</v>
      </c>
      <c r="C156" s="218" t="s">
        <v>16607</v>
      </c>
      <c r="D156" s="217" t="s">
        <v>1802</v>
      </c>
      <c r="E156" s="219">
        <v>41010</v>
      </c>
      <c r="F156" s="220">
        <f t="shared" si="3"/>
        <v>41041</v>
      </c>
      <c r="G156" s="221">
        <v>5771.3</v>
      </c>
      <c r="H156" s="217">
        <v>336</v>
      </c>
      <c r="I156" s="217" t="s">
        <v>1304</v>
      </c>
      <c r="J156" s="222"/>
    </row>
    <row r="157" spans="1:10">
      <c r="A157" s="216" t="s">
        <v>16608</v>
      </c>
      <c r="B157" s="217" t="s">
        <v>268</v>
      </c>
      <c r="C157" s="218" t="s">
        <v>16609</v>
      </c>
      <c r="D157" s="217" t="s">
        <v>2354</v>
      </c>
      <c r="E157" s="219">
        <v>41012</v>
      </c>
      <c r="F157" s="220">
        <f t="shared" si="3"/>
        <v>41043</v>
      </c>
      <c r="G157" s="221">
        <v>5771.3</v>
      </c>
      <c r="H157" s="217">
        <v>347</v>
      </c>
      <c r="I157" s="217" t="s">
        <v>1304</v>
      </c>
      <c r="J157" s="222"/>
    </row>
    <row r="158" spans="1:10">
      <c r="A158" s="216" t="s">
        <v>16610</v>
      </c>
      <c r="B158" s="217" t="s">
        <v>268</v>
      </c>
      <c r="C158" s="218" t="s">
        <v>16611</v>
      </c>
      <c r="D158" s="217" t="s">
        <v>2352</v>
      </c>
      <c r="E158" s="219">
        <v>41012</v>
      </c>
      <c r="F158" s="220">
        <f t="shared" si="3"/>
        <v>41043</v>
      </c>
      <c r="G158" s="221">
        <v>5771.3</v>
      </c>
      <c r="H158" s="217">
        <v>347</v>
      </c>
      <c r="I158" s="217" t="s">
        <v>1304</v>
      </c>
      <c r="J158" s="222"/>
    </row>
    <row r="159" spans="1:10">
      <c r="A159" s="216" t="s">
        <v>16612</v>
      </c>
      <c r="B159" s="217" t="s">
        <v>268</v>
      </c>
      <c r="C159" s="218" t="s">
        <v>16613</v>
      </c>
      <c r="D159" s="217" t="s">
        <v>2340</v>
      </c>
      <c r="E159" s="219">
        <v>41011</v>
      </c>
      <c r="F159" s="220">
        <f t="shared" si="3"/>
        <v>41042</v>
      </c>
      <c r="G159" s="221">
        <v>5771.3</v>
      </c>
      <c r="H159" s="217">
        <v>347</v>
      </c>
      <c r="I159" s="217" t="s">
        <v>1304</v>
      </c>
      <c r="J159" s="222"/>
    </row>
    <row r="160" spans="1:10">
      <c r="A160" s="216" t="s">
        <v>16614</v>
      </c>
      <c r="B160" s="217" t="s">
        <v>268</v>
      </c>
      <c r="C160" s="218" t="s">
        <v>16615</v>
      </c>
      <c r="D160" s="217" t="s">
        <v>2356</v>
      </c>
      <c r="E160" s="219">
        <v>41012</v>
      </c>
      <c r="F160" s="220">
        <f t="shared" si="3"/>
        <v>41043</v>
      </c>
      <c r="G160" s="221">
        <v>5771.3</v>
      </c>
      <c r="H160" s="217">
        <v>347</v>
      </c>
      <c r="I160" s="217" t="s">
        <v>1304</v>
      </c>
      <c r="J160" s="222"/>
    </row>
    <row r="161" spans="1:10">
      <c r="A161" s="216" t="s">
        <v>16616</v>
      </c>
      <c r="B161" s="217" t="s">
        <v>16617</v>
      </c>
      <c r="C161" s="218" t="s">
        <v>16618</v>
      </c>
      <c r="D161" s="217" t="s">
        <v>2338</v>
      </c>
      <c r="E161" s="219">
        <v>41010</v>
      </c>
      <c r="F161" s="220">
        <f t="shared" si="3"/>
        <v>41041</v>
      </c>
      <c r="G161" s="221">
        <v>5771.3</v>
      </c>
      <c r="H161" s="217">
        <v>337</v>
      </c>
      <c r="I161" s="217" t="s">
        <v>1304</v>
      </c>
      <c r="J161" s="222"/>
    </row>
    <row r="162" spans="1:10">
      <c r="A162" s="216" t="s">
        <v>16619</v>
      </c>
      <c r="B162" s="217" t="s">
        <v>16620</v>
      </c>
      <c r="C162" s="218" t="s">
        <v>16621</v>
      </c>
      <c r="D162" s="217" t="s">
        <v>2364</v>
      </c>
      <c r="E162" s="219">
        <v>41015</v>
      </c>
      <c r="F162" s="220">
        <f t="shared" si="3"/>
        <v>41046</v>
      </c>
      <c r="G162" s="221">
        <v>5771.3</v>
      </c>
      <c r="H162" s="217">
        <v>338</v>
      </c>
      <c r="I162" s="217" t="s">
        <v>1304</v>
      </c>
      <c r="J162" s="222"/>
    </row>
    <row r="163" spans="1:10">
      <c r="A163" s="216" t="s">
        <v>16622</v>
      </c>
      <c r="B163" s="217" t="s">
        <v>268</v>
      </c>
      <c r="C163" s="218" t="s">
        <v>16623</v>
      </c>
      <c r="D163" s="217" t="s">
        <v>4892</v>
      </c>
      <c r="E163" s="219">
        <v>41015</v>
      </c>
      <c r="F163" s="220">
        <f t="shared" si="3"/>
        <v>41046</v>
      </c>
      <c r="G163" s="221">
        <v>5771.3</v>
      </c>
      <c r="H163" s="217">
        <v>347</v>
      </c>
      <c r="I163" s="217" t="s">
        <v>1304</v>
      </c>
      <c r="J163" s="222"/>
    </row>
    <row r="164" spans="1:10">
      <c r="A164" s="216" t="s">
        <v>16624</v>
      </c>
      <c r="B164" s="217" t="s">
        <v>268</v>
      </c>
      <c r="C164" s="218" t="s">
        <v>16625</v>
      </c>
      <c r="D164" s="217" t="s">
        <v>4891</v>
      </c>
      <c r="E164" s="219">
        <v>41016</v>
      </c>
      <c r="F164" s="220">
        <f t="shared" si="3"/>
        <v>41047</v>
      </c>
      <c r="G164" s="221">
        <v>5771.3</v>
      </c>
      <c r="H164" s="217">
        <v>347</v>
      </c>
      <c r="I164" s="217" t="s">
        <v>1304</v>
      </c>
      <c r="J164" s="222"/>
    </row>
    <row r="165" spans="1:10">
      <c r="A165" s="216" t="s">
        <v>16626</v>
      </c>
      <c r="B165" s="217" t="s">
        <v>268</v>
      </c>
      <c r="C165" s="218" t="s">
        <v>16627</v>
      </c>
      <c r="D165" s="217" t="s">
        <v>2361</v>
      </c>
      <c r="E165" s="219">
        <v>41016</v>
      </c>
      <c r="F165" s="220">
        <f t="shared" si="3"/>
        <v>41047</v>
      </c>
      <c r="G165" s="221">
        <v>5771.3</v>
      </c>
      <c r="H165" s="217">
        <v>347</v>
      </c>
      <c r="I165" s="217" t="s">
        <v>1304</v>
      </c>
      <c r="J165" s="222"/>
    </row>
    <row r="166" spans="1:10">
      <c r="A166" s="216" t="s">
        <v>16628</v>
      </c>
      <c r="B166" s="217" t="s">
        <v>16629</v>
      </c>
      <c r="C166" s="218" t="s">
        <v>16630</v>
      </c>
      <c r="D166" s="217" t="s">
        <v>2358</v>
      </c>
      <c r="E166" s="219">
        <v>41016</v>
      </c>
      <c r="F166" s="220">
        <f t="shared" si="3"/>
        <v>41047</v>
      </c>
      <c r="G166" s="221">
        <v>5771.3</v>
      </c>
      <c r="H166" s="217">
        <v>339</v>
      </c>
      <c r="I166" s="217" t="s">
        <v>1304</v>
      </c>
      <c r="J166" s="222"/>
    </row>
    <row r="167" spans="1:10">
      <c r="A167" s="216" t="s">
        <v>16631</v>
      </c>
      <c r="B167" s="217" t="s">
        <v>16632</v>
      </c>
      <c r="C167" s="218" t="s">
        <v>16633</v>
      </c>
      <c r="D167" s="217" t="s">
        <v>2461</v>
      </c>
      <c r="E167" s="219">
        <v>41018</v>
      </c>
      <c r="F167" s="220">
        <f t="shared" si="3"/>
        <v>41049</v>
      </c>
      <c r="G167" s="221">
        <v>5771.3</v>
      </c>
      <c r="H167" s="217">
        <v>346</v>
      </c>
      <c r="I167" s="217" t="s">
        <v>1304</v>
      </c>
      <c r="J167" s="222"/>
    </row>
    <row r="168" spans="1:10">
      <c r="A168" s="216" t="s">
        <v>16634</v>
      </c>
      <c r="B168" s="217" t="s">
        <v>16632</v>
      </c>
      <c r="C168" s="218" t="s">
        <v>16635</v>
      </c>
      <c r="D168" s="217" t="s">
        <v>2366</v>
      </c>
      <c r="E168" s="219">
        <v>41017</v>
      </c>
      <c r="F168" s="220">
        <f t="shared" si="3"/>
        <v>41048</v>
      </c>
      <c r="G168" s="221">
        <v>5771.3</v>
      </c>
      <c r="H168" s="217">
        <v>346</v>
      </c>
      <c r="I168" s="217" t="s">
        <v>1304</v>
      </c>
      <c r="J168" s="222"/>
    </row>
    <row r="169" spans="1:10">
      <c r="A169" s="216" t="s">
        <v>16636</v>
      </c>
      <c r="B169" s="217" t="s">
        <v>268</v>
      </c>
      <c r="C169" s="218" t="s">
        <v>16637</v>
      </c>
      <c r="D169" s="217" t="s">
        <v>2424</v>
      </c>
      <c r="E169" s="219">
        <v>41018</v>
      </c>
      <c r="F169" s="220">
        <f t="shared" si="3"/>
        <v>41049</v>
      </c>
      <c r="G169" s="221">
        <v>5771.3</v>
      </c>
      <c r="H169" s="217">
        <v>347</v>
      </c>
      <c r="I169" s="217" t="s">
        <v>1304</v>
      </c>
      <c r="J169" s="222"/>
    </row>
    <row r="170" spans="1:10">
      <c r="A170" s="216" t="s">
        <v>16638</v>
      </c>
      <c r="B170" s="217" t="s">
        <v>268</v>
      </c>
      <c r="C170" s="218" t="s">
        <v>16639</v>
      </c>
      <c r="D170" s="217" t="s">
        <v>2360</v>
      </c>
      <c r="E170" s="219">
        <v>41017</v>
      </c>
      <c r="F170" s="220">
        <f t="shared" si="3"/>
        <v>41048</v>
      </c>
      <c r="G170" s="221">
        <v>5771.3</v>
      </c>
      <c r="H170" s="217">
        <v>347</v>
      </c>
      <c r="I170" s="217" t="s">
        <v>1304</v>
      </c>
      <c r="J170" s="222"/>
    </row>
    <row r="171" spans="1:10">
      <c r="A171" s="216" t="s">
        <v>16640</v>
      </c>
      <c r="B171" s="217" t="s">
        <v>268</v>
      </c>
      <c r="C171" s="218" t="s">
        <v>16641</v>
      </c>
      <c r="D171" s="217" t="s">
        <v>2456</v>
      </c>
      <c r="E171" s="219">
        <v>41019</v>
      </c>
      <c r="F171" s="220">
        <f t="shared" si="3"/>
        <v>41050</v>
      </c>
      <c r="G171" s="221">
        <v>5771.3</v>
      </c>
      <c r="H171" s="217">
        <v>347</v>
      </c>
      <c r="I171" s="217" t="s">
        <v>1533</v>
      </c>
      <c r="J171" s="222"/>
    </row>
    <row r="172" spans="1:10">
      <c r="A172" s="216" t="s">
        <v>16642</v>
      </c>
      <c r="B172" s="217" t="s">
        <v>268</v>
      </c>
      <c r="C172" s="218" t="s">
        <v>16643</v>
      </c>
      <c r="D172" s="217" t="s">
        <v>2508</v>
      </c>
      <c r="E172" s="219">
        <v>41019</v>
      </c>
      <c r="F172" s="220">
        <f t="shared" si="3"/>
        <v>41050</v>
      </c>
      <c r="G172" s="221">
        <v>5771.3</v>
      </c>
      <c r="H172" s="217">
        <v>347</v>
      </c>
      <c r="I172" s="217" t="s">
        <v>1304</v>
      </c>
      <c r="J172" s="222"/>
    </row>
    <row r="173" spans="1:10">
      <c r="A173" s="216" t="s">
        <v>16644</v>
      </c>
      <c r="B173" s="217" t="s">
        <v>16645</v>
      </c>
      <c r="C173" s="218" t="s">
        <v>16646</v>
      </c>
      <c r="D173" s="217" t="s">
        <v>2292</v>
      </c>
      <c r="E173" s="219">
        <v>41023</v>
      </c>
      <c r="F173" s="220">
        <f t="shared" si="3"/>
        <v>41054</v>
      </c>
      <c r="G173" s="221">
        <v>5771.3</v>
      </c>
      <c r="H173" s="217">
        <v>340</v>
      </c>
      <c r="I173" s="217" t="s">
        <v>1304</v>
      </c>
      <c r="J173" s="222"/>
    </row>
    <row r="174" spans="1:10">
      <c r="A174" s="216" t="s">
        <v>16647</v>
      </c>
      <c r="B174" s="217" t="s">
        <v>268</v>
      </c>
      <c r="C174" s="218" t="s">
        <v>16648</v>
      </c>
      <c r="D174" s="217" t="s">
        <v>2555</v>
      </c>
      <c r="E174" s="219">
        <v>41023</v>
      </c>
      <c r="F174" s="220">
        <f t="shared" si="3"/>
        <v>41054</v>
      </c>
      <c r="G174" s="221">
        <v>5771.3</v>
      </c>
      <c r="H174" s="217">
        <v>347</v>
      </c>
      <c r="I174" s="217" t="s">
        <v>1304</v>
      </c>
      <c r="J174" s="222"/>
    </row>
    <row r="175" spans="1:10">
      <c r="A175" s="216" t="s">
        <v>16649</v>
      </c>
      <c r="B175" s="217" t="s">
        <v>268</v>
      </c>
      <c r="C175" s="218" t="s">
        <v>16650</v>
      </c>
      <c r="D175" s="217" t="s">
        <v>2427</v>
      </c>
      <c r="E175" s="219">
        <v>41023</v>
      </c>
      <c r="F175" s="220">
        <f t="shared" si="3"/>
        <v>41054</v>
      </c>
      <c r="G175" s="221">
        <v>5771.3</v>
      </c>
      <c r="H175" s="217">
        <v>347</v>
      </c>
      <c r="I175" s="217" t="s">
        <v>1304</v>
      </c>
      <c r="J175" s="222"/>
    </row>
    <row r="176" spans="1:10">
      <c r="A176" s="216" t="s">
        <v>16651</v>
      </c>
      <c r="B176" s="217" t="s">
        <v>268</v>
      </c>
      <c r="C176" s="218" t="s">
        <v>16652</v>
      </c>
      <c r="D176" s="217" t="s">
        <v>2459</v>
      </c>
      <c r="E176" s="219">
        <v>41023</v>
      </c>
      <c r="F176" s="220">
        <f t="shared" si="3"/>
        <v>41054</v>
      </c>
      <c r="G176" s="221">
        <v>5771.3</v>
      </c>
      <c r="H176" s="217">
        <v>347</v>
      </c>
      <c r="I176" s="217" t="s">
        <v>1304</v>
      </c>
      <c r="J176" s="222"/>
    </row>
    <row r="177" spans="1:10">
      <c r="A177" s="216" t="s">
        <v>16653</v>
      </c>
      <c r="B177" s="217" t="s">
        <v>268</v>
      </c>
      <c r="C177" s="218" t="s">
        <v>16654</v>
      </c>
      <c r="D177" s="217" t="s">
        <v>2362</v>
      </c>
      <c r="E177" s="219">
        <v>41023</v>
      </c>
      <c r="F177" s="220">
        <f t="shared" si="3"/>
        <v>41054</v>
      </c>
      <c r="G177" s="221">
        <v>5771.3</v>
      </c>
      <c r="H177" s="217">
        <v>347</v>
      </c>
      <c r="I177" s="217" t="s">
        <v>1304</v>
      </c>
      <c r="J177" s="222"/>
    </row>
    <row r="178" spans="1:10">
      <c r="A178" s="216" t="s">
        <v>16655</v>
      </c>
      <c r="B178" s="217" t="s">
        <v>16656</v>
      </c>
      <c r="C178" s="218" t="s">
        <v>16657</v>
      </c>
      <c r="D178" s="217" t="s">
        <v>2455</v>
      </c>
      <c r="E178" s="219">
        <v>41023</v>
      </c>
      <c r="F178" s="220">
        <f t="shared" si="3"/>
        <v>41054</v>
      </c>
      <c r="G178" s="221">
        <v>5771.3</v>
      </c>
      <c r="H178" s="217">
        <v>341</v>
      </c>
      <c r="I178" s="217" t="s">
        <v>1304</v>
      </c>
      <c r="J178" s="222"/>
    </row>
    <row r="179" spans="1:10">
      <c r="A179" s="216" t="s">
        <v>16658</v>
      </c>
      <c r="B179" s="217" t="s">
        <v>2440</v>
      </c>
      <c r="C179" s="218" t="s">
        <v>16659</v>
      </c>
      <c r="D179" s="217" t="s">
        <v>2560</v>
      </c>
      <c r="E179" s="219">
        <v>41023</v>
      </c>
      <c r="F179" s="220">
        <f t="shared" si="3"/>
        <v>41054</v>
      </c>
      <c r="G179" s="221">
        <v>5771.3</v>
      </c>
      <c r="H179" s="217">
        <v>342</v>
      </c>
      <c r="I179" s="217" t="s">
        <v>1304</v>
      </c>
      <c r="J179" s="222"/>
    </row>
    <row r="180" spans="1:10">
      <c r="A180" s="216" t="s">
        <v>16660</v>
      </c>
      <c r="B180" s="217" t="s">
        <v>16661</v>
      </c>
      <c r="C180" s="218" t="s">
        <v>16662</v>
      </c>
      <c r="D180" s="217" t="s">
        <v>2454</v>
      </c>
      <c r="E180" s="219">
        <v>41024</v>
      </c>
      <c r="F180" s="220">
        <f t="shared" si="3"/>
        <v>41055</v>
      </c>
      <c r="G180" s="221">
        <v>5771.3</v>
      </c>
      <c r="H180" s="217">
        <v>343</v>
      </c>
      <c r="I180" s="217" t="s">
        <v>1304</v>
      </c>
      <c r="J180" s="222"/>
    </row>
    <row r="181" spans="1:10">
      <c r="A181" s="216" t="s">
        <v>16663</v>
      </c>
      <c r="B181" s="217" t="s">
        <v>268</v>
      </c>
      <c r="C181" s="218" t="s">
        <v>16664</v>
      </c>
      <c r="D181" s="217" t="s">
        <v>2460</v>
      </c>
      <c r="E181" s="219">
        <v>41025</v>
      </c>
      <c r="F181" s="220">
        <f t="shared" si="3"/>
        <v>41056</v>
      </c>
      <c r="G181" s="221">
        <v>5771.3</v>
      </c>
      <c r="H181" s="217">
        <v>347</v>
      </c>
      <c r="I181" s="217" t="s">
        <v>1304</v>
      </c>
      <c r="J181" s="222"/>
    </row>
    <row r="182" spans="1:10">
      <c r="A182" s="216" t="s">
        <v>16665</v>
      </c>
      <c r="B182" s="217" t="s">
        <v>16666</v>
      </c>
      <c r="C182" s="218" t="s">
        <v>16667</v>
      </c>
      <c r="D182" s="217" t="s">
        <v>2614</v>
      </c>
      <c r="E182" s="219">
        <v>40935</v>
      </c>
      <c r="F182" s="220">
        <f t="shared" si="3"/>
        <v>40966</v>
      </c>
      <c r="G182" s="221">
        <v>5771.3</v>
      </c>
      <c r="H182" s="217">
        <v>344</v>
      </c>
      <c r="I182" s="217" t="s">
        <v>1304</v>
      </c>
      <c r="J182" s="222"/>
    </row>
    <row r="183" spans="1:10">
      <c r="A183" s="216" t="s">
        <v>16668</v>
      </c>
      <c r="B183" s="217" t="s">
        <v>16669</v>
      </c>
      <c r="C183" s="218" t="s">
        <v>16670</v>
      </c>
      <c r="D183" s="217" t="s">
        <v>2587</v>
      </c>
      <c r="E183" s="219">
        <v>40935</v>
      </c>
      <c r="F183" s="220">
        <f t="shared" si="3"/>
        <v>40966</v>
      </c>
      <c r="G183" s="221">
        <v>5771.3</v>
      </c>
      <c r="H183" s="217">
        <v>345</v>
      </c>
      <c r="I183" s="217" t="s">
        <v>1304</v>
      </c>
      <c r="J183" s="222"/>
    </row>
    <row r="184" spans="1:10">
      <c r="A184" s="216" t="s">
        <v>16671</v>
      </c>
      <c r="B184" s="217" t="s">
        <v>2529</v>
      </c>
      <c r="C184" s="218" t="s">
        <v>16672</v>
      </c>
      <c r="D184" s="217" t="s">
        <v>2589</v>
      </c>
      <c r="E184" s="219">
        <v>41038</v>
      </c>
      <c r="F184" s="220">
        <f t="shared" si="3"/>
        <v>41069</v>
      </c>
      <c r="G184" s="221">
        <v>5771.3</v>
      </c>
      <c r="H184" s="217">
        <v>364</v>
      </c>
      <c r="I184" s="217" t="s">
        <v>1304</v>
      </c>
      <c r="J184" s="222"/>
    </row>
    <row r="185" spans="1:10">
      <c r="A185" s="216" t="s">
        <v>16673</v>
      </c>
      <c r="B185" s="217" t="s">
        <v>2529</v>
      </c>
      <c r="C185" s="218" t="s">
        <v>16674</v>
      </c>
      <c r="D185" s="217" t="s">
        <v>2657</v>
      </c>
      <c r="E185" s="219">
        <v>41039</v>
      </c>
      <c r="F185" s="220">
        <f t="shared" si="3"/>
        <v>41070</v>
      </c>
      <c r="G185" s="221">
        <v>5771.3</v>
      </c>
      <c r="H185" s="217">
        <v>364</v>
      </c>
      <c r="I185" s="217" t="s">
        <v>1304</v>
      </c>
      <c r="J185" s="222"/>
    </row>
    <row r="186" spans="1:10">
      <c r="A186" s="216" t="s">
        <v>16675</v>
      </c>
      <c r="B186" s="217" t="s">
        <v>2529</v>
      </c>
      <c r="C186" s="218" t="s">
        <v>16676</v>
      </c>
      <c r="D186" s="217" t="s">
        <v>2590</v>
      </c>
      <c r="E186" s="219">
        <v>41040</v>
      </c>
      <c r="F186" s="220">
        <f t="shared" si="3"/>
        <v>41071</v>
      </c>
      <c r="G186" s="221">
        <v>5771.3</v>
      </c>
      <c r="H186" s="217">
        <v>364</v>
      </c>
      <c r="I186" s="217" t="s">
        <v>1304</v>
      </c>
      <c r="J186" s="222"/>
    </row>
    <row r="187" spans="1:10">
      <c r="A187" s="216" t="s">
        <v>16677</v>
      </c>
      <c r="B187" s="217" t="s">
        <v>2529</v>
      </c>
      <c r="C187" s="218" t="s">
        <v>16678</v>
      </c>
      <c r="D187" s="217" t="s">
        <v>2656</v>
      </c>
      <c r="E187" s="219">
        <v>41040</v>
      </c>
      <c r="F187" s="220">
        <f t="shared" si="3"/>
        <v>41071</v>
      </c>
      <c r="G187" s="221">
        <v>5771.3</v>
      </c>
      <c r="H187" s="217">
        <v>364</v>
      </c>
      <c r="I187" s="217" t="s">
        <v>1304</v>
      </c>
      <c r="J187" s="222"/>
    </row>
    <row r="188" spans="1:10">
      <c r="A188" s="216" t="s">
        <v>16679</v>
      </c>
      <c r="B188" s="217" t="s">
        <v>2838</v>
      </c>
      <c r="C188" s="218" t="s">
        <v>16680</v>
      </c>
      <c r="D188" s="217" t="s">
        <v>3047</v>
      </c>
      <c r="E188" s="219">
        <v>41054</v>
      </c>
      <c r="F188" s="220">
        <f t="shared" si="3"/>
        <v>41085</v>
      </c>
      <c r="G188" s="221">
        <v>5771.3</v>
      </c>
      <c r="H188" s="217">
        <v>392</v>
      </c>
      <c r="I188" s="217" t="s">
        <v>1304</v>
      </c>
      <c r="J188" s="222"/>
    </row>
    <row r="189" spans="1:10">
      <c r="A189" s="216" t="s">
        <v>16681</v>
      </c>
      <c r="B189" s="217" t="s">
        <v>2838</v>
      </c>
      <c r="C189" s="218" t="s">
        <v>16682</v>
      </c>
      <c r="D189" s="217" t="s">
        <v>3048</v>
      </c>
      <c r="E189" s="219">
        <v>41057</v>
      </c>
      <c r="F189" s="220">
        <f t="shared" si="3"/>
        <v>41088</v>
      </c>
      <c r="G189" s="221">
        <v>5771.3</v>
      </c>
      <c r="H189" s="217">
        <v>392</v>
      </c>
      <c r="I189" s="217" t="s">
        <v>1304</v>
      </c>
      <c r="J189" s="222"/>
    </row>
    <row r="190" spans="1:10">
      <c r="A190" s="216" t="s">
        <v>16683</v>
      </c>
      <c r="B190" s="217" t="s">
        <v>184</v>
      </c>
      <c r="C190" s="218" t="s">
        <v>16684</v>
      </c>
      <c r="D190" s="217" t="s">
        <v>2906</v>
      </c>
      <c r="E190" s="219">
        <v>41046</v>
      </c>
      <c r="F190" s="220">
        <f t="shared" si="3"/>
        <v>41077</v>
      </c>
      <c r="G190" s="221">
        <v>5771.3</v>
      </c>
      <c r="H190" s="217">
        <v>366</v>
      </c>
      <c r="I190" s="217" t="s">
        <v>1304</v>
      </c>
      <c r="J190" s="222"/>
    </row>
    <row r="191" spans="1:10">
      <c r="A191" s="216" t="s">
        <v>16685</v>
      </c>
      <c r="B191" s="217" t="s">
        <v>184</v>
      </c>
      <c r="C191" s="218" t="s">
        <v>16686</v>
      </c>
      <c r="D191" s="217" t="s">
        <v>2908</v>
      </c>
      <c r="E191" s="219">
        <v>41046</v>
      </c>
      <c r="F191" s="220">
        <f t="shared" si="3"/>
        <v>41077</v>
      </c>
      <c r="G191" s="221">
        <v>5771.3</v>
      </c>
      <c r="H191" s="217">
        <v>366</v>
      </c>
      <c r="I191" s="217" t="s">
        <v>1304</v>
      </c>
      <c r="J191" s="222"/>
    </row>
    <row r="192" spans="1:10">
      <c r="A192" s="216" t="s">
        <v>16687</v>
      </c>
      <c r="B192" s="217" t="s">
        <v>2591</v>
      </c>
      <c r="C192" s="218" t="s">
        <v>16688</v>
      </c>
      <c r="D192" s="217" t="s">
        <v>2667</v>
      </c>
      <c r="E192" s="219">
        <v>41038</v>
      </c>
      <c r="F192" s="220">
        <f t="shared" si="3"/>
        <v>41069</v>
      </c>
      <c r="G192" s="221">
        <v>5771.3</v>
      </c>
      <c r="H192" s="217">
        <v>367</v>
      </c>
      <c r="I192" s="217" t="s">
        <v>1304</v>
      </c>
      <c r="J192" s="222"/>
    </row>
    <row r="193" spans="1:10">
      <c r="A193" s="216" t="s">
        <v>16689</v>
      </c>
      <c r="B193" s="217" t="s">
        <v>2591</v>
      </c>
      <c r="C193" s="218" t="s">
        <v>16690</v>
      </c>
      <c r="D193" s="217" t="s">
        <v>2668</v>
      </c>
      <c r="E193" s="219">
        <v>41039</v>
      </c>
      <c r="F193" s="220">
        <f t="shared" si="3"/>
        <v>41070</v>
      </c>
      <c r="G193" s="221">
        <v>5771.3</v>
      </c>
      <c r="H193" s="217">
        <v>367</v>
      </c>
      <c r="I193" s="217" t="s">
        <v>1304</v>
      </c>
      <c r="J193" s="222"/>
    </row>
    <row r="194" spans="1:10">
      <c r="A194" s="216" t="s">
        <v>16691</v>
      </c>
      <c r="B194" s="217" t="s">
        <v>2591</v>
      </c>
      <c r="C194" s="218" t="s">
        <v>16692</v>
      </c>
      <c r="D194" s="217" t="s">
        <v>2670</v>
      </c>
      <c r="E194" s="219">
        <v>41040</v>
      </c>
      <c r="F194" s="220">
        <f t="shared" si="3"/>
        <v>41071</v>
      </c>
      <c r="G194" s="221">
        <v>5771.3</v>
      </c>
      <c r="H194" s="217">
        <v>367</v>
      </c>
      <c r="I194" s="217" t="s">
        <v>1304</v>
      </c>
      <c r="J194" s="222"/>
    </row>
    <row r="195" spans="1:10">
      <c r="A195" s="216" t="s">
        <v>16693</v>
      </c>
      <c r="B195" s="217" t="s">
        <v>2591</v>
      </c>
      <c r="C195" s="218" t="s">
        <v>16694</v>
      </c>
      <c r="D195" s="217" t="s">
        <v>2917</v>
      </c>
      <c r="E195" s="219">
        <v>41051</v>
      </c>
      <c r="F195" s="220">
        <f t="shared" si="3"/>
        <v>41082</v>
      </c>
      <c r="G195" s="221">
        <v>5771.3</v>
      </c>
      <c r="H195" s="217">
        <v>367</v>
      </c>
      <c r="I195" s="217" t="s">
        <v>1304</v>
      </c>
      <c r="J195" s="222"/>
    </row>
    <row r="196" spans="1:10">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c r="A197" s="216" t="s">
        <v>16697</v>
      </c>
      <c r="B197" s="217" t="s">
        <v>2598</v>
      </c>
      <c r="C197" s="218" t="s">
        <v>16698</v>
      </c>
      <c r="D197" s="217" t="s">
        <v>2751</v>
      </c>
      <c r="E197" s="219">
        <v>41043</v>
      </c>
      <c r="F197" s="220">
        <f t="shared" si="4"/>
        <v>41074</v>
      </c>
      <c r="G197" s="221">
        <v>5771.3</v>
      </c>
      <c r="H197" s="217">
        <v>368</v>
      </c>
      <c r="I197" s="217" t="s">
        <v>1304</v>
      </c>
      <c r="J197" s="222"/>
    </row>
    <row r="198" spans="1:10">
      <c r="A198" s="216" t="s">
        <v>16699</v>
      </c>
      <c r="B198" s="217" t="s">
        <v>2603</v>
      </c>
      <c r="C198" s="218" t="s">
        <v>16700</v>
      </c>
      <c r="D198" s="217" t="s">
        <v>2760</v>
      </c>
      <c r="E198" s="219">
        <v>41043</v>
      </c>
      <c r="F198" s="220">
        <f t="shared" si="4"/>
        <v>41074</v>
      </c>
      <c r="G198" s="221">
        <v>5771.3</v>
      </c>
      <c r="H198" s="217">
        <v>369</v>
      </c>
      <c r="I198" s="217" t="s">
        <v>1304</v>
      </c>
      <c r="J198" s="222"/>
    </row>
    <row r="199" spans="1:10">
      <c r="A199" s="216" t="s">
        <v>16701</v>
      </c>
      <c r="B199" s="217" t="s">
        <v>16702</v>
      </c>
      <c r="C199" s="218" t="s">
        <v>16703</v>
      </c>
      <c r="D199" s="217" t="s">
        <v>2613</v>
      </c>
      <c r="E199" s="219">
        <v>41031</v>
      </c>
      <c r="F199" s="220">
        <f t="shared" si="4"/>
        <v>41062</v>
      </c>
      <c r="G199" s="221">
        <v>5771.3</v>
      </c>
      <c r="H199" s="217">
        <v>370</v>
      </c>
      <c r="I199" s="217" t="s">
        <v>1304</v>
      </c>
      <c r="J199" s="222"/>
    </row>
    <row r="200" spans="1:10">
      <c r="A200" s="216" t="s">
        <v>16704</v>
      </c>
      <c r="B200" s="217" t="s">
        <v>2159</v>
      </c>
      <c r="C200" s="218" t="s">
        <v>16705</v>
      </c>
      <c r="D200" s="217" t="s">
        <v>3050</v>
      </c>
      <c r="E200" s="219">
        <v>41057</v>
      </c>
      <c r="F200" s="220">
        <f t="shared" si="4"/>
        <v>41088</v>
      </c>
      <c r="G200" s="221">
        <v>5771.3</v>
      </c>
      <c r="H200" s="217">
        <v>371</v>
      </c>
      <c r="I200" s="217" t="s">
        <v>1304</v>
      </c>
      <c r="J200" s="222"/>
    </row>
    <row r="201" spans="1:10">
      <c r="A201" s="216" t="s">
        <v>16706</v>
      </c>
      <c r="B201" s="217" t="s">
        <v>16707</v>
      </c>
      <c r="C201" s="218" t="s">
        <v>16708</v>
      </c>
      <c r="D201" s="217" t="s">
        <v>2673</v>
      </c>
      <c r="E201" s="219">
        <v>41039</v>
      </c>
      <c r="F201" s="220">
        <f t="shared" si="4"/>
        <v>41070</v>
      </c>
      <c r="G201" s="221">
        <v>5771.3</v>
      </c>
      <c r="H201" s="217">
        <v>372</v>
      </c>
      <c r="I201" s="217" t="s">
        <v>1304</v>
      </c>
      <c r="J201" s="222"/>
    </row>
    <row r="202" spans="1:10">
      <c r="A202" s="216" t="s">
        <v>16709</v>
      </c>
      <c r="B202" s="217" t="s">
        <v>2807</v>
      </c>
      <c r="C202" s="218" t="s">
        <v>16710</v>
      </c>
      <c r="D202" s="217" t="s">
        <v>3162</v>
      </c>
      <c r="E202" s="219">
        <v>41053</v>
      </c>
      <c r="F202" s="220">
        <f t="shared" si="4"/>
        <v>41084</v>
      </c>
      <c r="G202" s="221">
        <v>5771.3</v>
      </c>
      <c r="H202" s="217">
        <v>373</v>
      </c>
      <c r="I202" s="217" t="s">
        <v>1533</v>
      </c>
      <c r="J202" s="222"/>
    </row>
    <row r="203" spans="1:10">
      <c r="A203" s="216" t="s">
        <v>16711</v>
      </c>
      <c r="B203" s="217" t="s">
        <v>2371</v>
      </c>
      <c r="C203" s="218" t="s">
        <v>16712</v>
      </c>
      <c r="D203" s="217" t="s">
        <v>2558</v>
      </c>
      <c r="E203" s="219">
        <v>41036</v>
      </c>
      <c r="F203" s="220">
        <f t="shared" si="4"/>
        <v>41067</v>
      </c>
      <c r="G203" s="221">
        <v>5771.3</v>
      </c>
      <c r="H203" s="217">
        <v>374</v>
      </c>
      <c r="I203" s="217" t="s">
        <v>1304</v>
      </c>
      <c r="J203" s="222"/>
    </row>
    <row r="204" spans="1:10">
      <c r="A204" s="216" t="s">
        <v>16713</v>
      </c>
      <c r="B204" s="217" t="s">
        <v>2568</v>
      </c>
      <c r="C204" s="218" t="s">
        <v>16714</v>
      </c>
      <c r="D204" s="217" t="s">
        <v>2757</v>
      </c>
      <c r="E204" s="219">
        <v>41046</v>
      </c>
      <c r="F204" s="220">
        <f t="shared" si="4"/>
        <v>41077</v>
      </c>
      <c r="G204" s="221">
        <v>5771.3</v>
      </c>
      <c r="H204" s="217">
        <v>375</v>
      </c>
      <c r="I204" s="217" t="s">
        <v>1304</v>
      </c>
      <c r="J204" s="222"/>
    </row>
    <row r="205" spans="1:10">
      <c r="A205" s="216" t="s">
        <v>16715</v>
      </c>
      <c r="B205" s="217" t="s">
        <v>2568</v>
      </c>
      <c r="C205" s="218" t="s">
        <v>16716</v>
      </c>
      <c r="D205" s="217" t="s">
        <v>3540</v>
      </c>
      <c r="E205" s="219">
        <v>41054</v>
      </c>
      <c r="F205" s="220">
        <f t="shared" si="4"/>
        <v>41085</v>
      </c>
      <c r="G205" s="221">
        <v>5771.3</v>
      </c>
      <c r="H205" s="217">
        <v>375</v>
      </c>
      <c r="I205" s="217" t="s">
        <v>1304</v>
      </c>
      <c r="J205" s="222"/>
    </row>
    <row r="206" spans="1:10">
      <c r="A206" s="216" t="s">
        <v>16717</v>
      </c>
      <c r="B206" s="217" t="s">
        <v>2382</v>
      </c>
      <c r="C206" s="218" t="s">
        <v>16718</v>
      </c>
      <c r="D206" s="217" t="s">
        <v>2675</v>
      </c>
      <c r="E206" s="219">
        <v>41033</v>
      </c>
      <c r="F206" s="220">
        <f t="shared" si="4"/>
        <v>41064</v>
      </c>
      <c r="G206" s="221">
        <v>5771.3</v>
      </c>
      <c r="H206" s="217">
        <v>376</v>
      </c>
      <c r="I206" s="217" t="s">
        <v>1304</v>
      </c>
      <c r="J206" s="222"/>
    </row>
    <row r="207" spans="1:10">
      <c r="A207" s="216" t="s">
        <v>16719</v>
      </c>
      <c r="B207" s="217" t="s">
        <v>2386</v>
      </c>
      <c r="C207" s="218" t="s">
        <v>16720</v>
      </c>
      <c r="D207" s="217" t="s">
        <v>2615</v>
      </c>
      <c r="E207" s="219">
        <v>41031</v>
      </c>
      <c r="F207" s="220">
        <f t="shared" si="4"/>
        <v>41062</v>
      </c>
      <c r="G207" s="221">
        <v>5771.3</v>
      </c>
      <c r="H207" s="217">
        <v>377</v>
      </c>
      <c r="I207" s="217" t="s">
        <v>1304</v>
      </c>
      <c r="J207" s="222"/>
    </row>
    <row r="208" spans="1:10">
      <c r="A208" s="216" t="s">
        <v>16721</v>
      </c>
      <c r="B208" s="217" t="s">
        <v>2390</v>
      </c>
      <c r="C208" s="218" t="s">
        <v>16722</v>
      </c>
      <c r="D208" s="217" t="s">
        <v>2559</v>
      </c>
      <c r="E208" s="219">
        <v>41032</v>
      </c>
      <c r="F208" s="220">
        <f t="shared" si="4"/>
        <v>41063</v>
      </c>
      <c r="G208" s="221">
        <v>5771.3</v>
      </c>
      <c r="H208" s="217">
        <v>378</v>
      </c>
      <c r="I208" s="217" t="s">
        <v>1304</v>
      </c>
      <c r="J208" s="222"/>
    </row>
    <row r="209" spans="1:10">
      <c r="A209" s="216" t="s">
        <v>16723</v>
      </c>
      <c r="B209" s="217" t="s">
        <v>2398</v>
      </c>
      <c r="C209" s="218" t="s">
        <v>16724</v>
      </c>
      <c r="D209" s="217" t="s">
        <v>3045</v>
      </c>
      <c r="E209" s="219">
        <v>41054</v>
      </c>
      <c r="F209" s="220">
        <f t="shared" si="4"/>
        <v>41085</v>
      </c>
      <c r="G209" s="221">
        <v>5771.3</v>
      </c>
      <c r="H209" s="217">
        <v>379</v>
      </c>
      <c r="I209" s="217" t="s">
        <v>1304</v>
      </c>
      <c r="J209" s="222"/>
    </row>
    <row r="210" spans="1:10">
      <c r="A210" s="216" t="s">
        <v>16725</v>
      </c>
      <c r="B210" s="217" t="s">
        <v>2436</v>
      </c>
      <c r="C210" s="218" t="s">
        <v>16726</v>
      </c>
      <c r="D210" s="217" t="s">
        <v>2650</v>
      </c>
      <c r="E210" s="219">
        <v>41053</v>
      </c>
      <c r="F210" s="220">
        <f t="shared" si="4"/>
        <v>41084</v>
      </c>
      <c r="G210" s="221">
        <v>5771.3</v>
      </c>
      <c r="H210" s="217">
        <v>380</v>
      </c>
      <c r="I210" s="217" t="s">
        <v>1304</v>
      </c>
      <c r="J210" s="222"/>
    </row>
    <row r="211" spans="1:10">
      <c r="A211" s="216" t="s">
        <v>16727</v>
      </c>
      <c r="B211" s="217" t="s">
        <v>2474</v>
      </c>
      <c r="C211" s="218" t="s">
        <v>16728</v>
      </c>
      <c r="D211" s="217" t="s">
        <v>2664</v>
      </c>
      <c r="E211" s="219">
        <v>41032</v>
      </c>
      <c r="F211" s="220">
        <f t="shared" si="4"/>
        <v>41063</v>
      </c>
      <c r="G211" s="221">
        <v>5771.3</v>
      </c>
      <c r="H211" s="217">
        <v>381</v>
      </c>
      <c r="I211" s="217" t="s">
        <v>1304</v>
      </c>
      <c r="J211" s="222"/>
    </row>
    <row r="212" spans="1:10">
      <c r="A212" s="216" t="s">
        <v>16729</v>
      </c>
      <c r="B212" s="217" t="s">
        <v>2464</v>
      </c>
      <c r="C212" s="218" t="s">
        <v>16730</v>
      </c>
      <c r="D212" s="217" t="s">
        <v>2588</v>
      </c>
      <c r="E212" s="219">
        <v>41032</v>
      </c>
      <c r="F212" s="220">
        <f t="shared" si="4"/>
        <v>41063</v>
      </c>
      <c r="G212" s="221">
        <v>5771.3</v>
      </c>
      <c r="H212" s="217">
        <v>382</v>
      </c>
      <c r="I212" s="217" t="s">
        <v>1304</v>
      </c>
      <c r="J212" s="222"/>
    </row>
    <row r="213" spans="1:10">
      <c r="A213" s="216" t="s">
        <v>16731</v>
      </c>
      <c r="B213" s="217" t="s">
        <v>2481</v>
      </c>
      <c r="C213" s="218" t="s">
        <v>16732</v>
      </c>
      <c r="D213" s="217" t="s">
        <v>2651</v>
      </c>
      <c r="E213" s="219">
        <v>41032</v>
      </c>
      <c r="F213" s="220">
        <f t="shared" si="4"/>
        <v>41063</v>
      </c>
      <c r="G213" s="221">
        <v>5771.3</v>
      </c>
      <c r="H213" s="217">
        <v>383</v>
      </c>
      <c r="I213" s="217" t="s">
        <v>1304</v>
      </c>
      <c r="J213" s="222"/>
    </row>
    <row r="214" spans="1:10">
      <c r="A214" s="216" t="s">
        <v>16733</v>
      </c>
      <c r="B214" s="217" t="s">
        <v>1786</v>
      </c>
      <c r="C214" s="218" t="s">
        <v>16734</v>
      </c>
      <c r="D214" s="217" t="s">
        <v>3046</v>
      </c>
      <c r="E214" s="219">
        <v>41053</v>
      </c>
      <c r="F214" s="220">
        <f t="shared" si="4"/>
        <v>41084</v>
      </c>
      <c r="G214" s="221">
        <v>5771.3</v>
      </c>
      <c r="H214" s="217">
        <v>384</v>
      </c>
      <c r="I214" s="217" t="s">
        <v>1304</v>
      </c>
      <c r="J214" s="222"/>
    </row>
    <row r="215" spans="1:10">
      <c r="A215" s="216" t="s">
        <v>16735</v>
      </c>
      <c r="B215" s="217" t="s">
        <v>2484</v>
      </c>
      <c r="C215" s="218" t="s">
        <v>16736</v>
      </c>
      <c r="D215" s="217" t="s">
        <v>2616</v>
      </c>
      <c r="E215" s="219">
        <v>41031</v>
      </c>
      <c r="F215" s="220">
        <f t="shared" si="4"/>
        <v>41062</v>
      </c>
      <c r="G215" s="221">
        <v>5771.3</v>
      </c>
      <c r="H215" s="217">
        <v>385</v>
      </c>
      <c r="I215" s="217" t="s">
        <v>1304</v>
      </c>
      <c r="J215" s="222"/>
    </row>
    <row r="216" spans="1:10">
      <c r="A216" s="224" t="s">
        <v>16737</v>
      </c>
      <c r="B216" s="225" t="s">
        <v>2525</v>
      </c>
      <c r="C216" s="226" t="s">
        <v>16738</v>
      </c>
      <c r="D216" s="225" t="s">
        <v>2654</v>
      </c>
      <c r="E216" s="227">
        <v>41036</v>
      </c>
      <c r="F216" s="220">
        <f t="shared" si="4"/>
        <v>41067</v>
      </c>
      <c r="G216" s="221">
        <v>5771.3</v>
      </c>
      <c r="H216" s="225">
        <v>386</v>
      </c>
      <c r="I216" s="225" t="s">
        <v>1304</v>
      </c>
      <c r="J216" s="228"/>
    </row>
    <row r="217" spans="1:10">
      <c r="A217" s="224" t="s">
        <v>16739</v>
      </c>
      <c r="B217" s="225" t="s">
        <v>2561</v>
      </c>
      <c r="C217" s="226" t="s">
        <v>16740</v>
      </c>
      <c r="D217" s="225" t="s">
        <v>2687</v>
      </c>
      <c r="E217" s="227">
        <v>41039</v>
      </c>
      <c r="F217" s="220">
        <f t="shared" si="4"/>
        <v>41070</v>
      </c>
      <c r="G217" s="221">
        <v>5771.3</v>
      </c>
      <c r="H217" s="225">
        <v>387</v>
      </c>
      <c r="I217" s="225" t="s">
        <v>1304</v>
      </c>
      <c r="J217" s="228"/>
    </row>
    <row r="218" spans="1:10">
      <c r="A218" s="224" t="s">
        <v>16741</v>
      </c>
      <c r="B218" s="225" t="s">
        <v>2561</v>
      </c>
      <c r="C218" s="226" t="s">
        <v>16742</v>
      </c>
      <c r="D218" s="225" t="s">
        <v>2686</v>
      </c>
      <c r="E218" s="227">
        <v>41040</v>
      </c>
      <c r="F218" s="220">
        <f t="shared" si="4"/>
        <v>41071</v>
      </c>
      <c r="G218" s="221">
        <v>5771.3</v>
      </c>
      <c r="H218" s="225">
        <v>387</v>
      </c>
      <c r="I218" s="225" t="s">
        <v>1304</v>
      </c>
      <c r="J218" s="228"/>
    </row>
    <row r="219" spans="1:10">
      <c r="A219" s="216" t="s">
        <v>16743</v>
      </c>
      <c r="B219" s="217" t="s">
        <v>16744</v>
      </c>
      <c r="C219" s="218" t="s">
        <v>16745</v>
      </c>
      <c r="D219" s="217" t="s">
        <v>2196</v>
      </c>
      <c r="E219" s="219">
        <v>41031</v>
      </c>
      <c r="F219" s="220">
        <f t="shared" si="4"/>
        <v>41062</v>
      </c>
      <c r="G219" s="221">
        <v>5771.3</v>
      </c>
      <c r="H219" s="217">
        <v>388</v>
      </c>
      <c r="I219" s="217" t="s">
        <v>1533</v>
      </c>
      <c r="J219" s="222"/>
    </row>
    <row r="220" spans="1:10">
      <c r="A220" s="224" t="s">
        <v>16746</v>
      </c>
      <c r="B220" s="225" t="s">
        <v>268</v>
      </c>
      <c r="C220" s="226" t="s">
        <v>16747</v>
      </c>
      <c r="D220" s="225" t="s">
        <v>2341</v>
      </c>
      <c r="E220" s="227">
        <v>41032</v>
      </c>
      <c r="F220" s="220">
        <f t="shared" si="4"/>
        <v>41063</v>
      </c>
      <c r="G220" s="221">
        <v>5771.3</v>
      </c>
      <c r="H220" s="225">
        <v>389</v>
      </c>
      <c r="I220" s="225" t="s">
        <v>1304</v>
      </c>
      <c r="J220" s="228"/>
    </row>
    <row r="221" spans="1:10">
      <c r="A221" s="216" t="s">
        <v>16748</v>
      </c>
      <c r="B221" s="217" t="s">
        <v>268</v>
      </c>
      <c r="C221" s="218" t="s">
        <v>16749</v>
      </c>
      <c r="D221" s="217" t="s">
        <v>2363</v>
      </c>
      <c r="E221" s="227">
        <v>41032</v>
      </c>
      <c r="F221" s="220">
        <f t="shared" si="4"/>
        <v>41063</v>
      </c>
      <c r="G221" s="221">
        <v>5771.3</v>
      </c>
      <c r="H221" s="217">
        <v>389</v>
      </c>
      <c r="I221" s="217" t="s">
        <v>1304</v>
      </c>
      <c r="J221" s="222"/>
    </row>
    <row r="222" spans="1:10">
      <c r="A222" s="216" t="s">
        <v>16750</v>
      </c>
      <c r="B222" s="217" t="s">
        <v>268</v>
      </c>
      <c r="C222" s="218" t="s">
        <v>16751</v>
      </c>
      <c r="D222" s="217" t="s">
        <v>2684</v>
      </c>
      <c r="E222" s="227">
        <v>41038</v>
      </c>
      <c r="F222" s="220">
        <f t="shared" si="4"/>
        <v>41069</v>
      </c>
      <c r="G222" s="221">
        <v>5771.3</v>
      </c>
      <c r="H222" s="217">
        <v>389</v>
      </c>
      <c r="I222" s="217" t="s">
        <v>1533</v>
      </c>
      <c r="J222" s="222"/>
    </row>
    <row r="223" spans="1:10">
      <c r="A223" s="216" t="s">
        <v>16752</v>
      </c>
      <c r="B223" s="217" t="s">
        <v>1618</v>
      </c>
      <c r="C223" s="218" t="s">
        <v>16753</v>
      </c>
      <c r="D223" s="217" t="s">
        <v>3178</v>
      </c>
      <c r="E223" s="227">
        <v>41058</v>
      </c>
      <c r="F223" s="220">
        <f t="shared" si="4"/>
        <v>41089</v>
      </c>
      <c r="G223" s="221">
        <v>5771.3</v>
      </c>
      <c r="H223" s="217">
        <v>390</v>
      </c>
      <c r="I223" s="217" t="s">
        <v>1304</v>
      </c>
      <c r="J223" s="222"/>
    </row>
    <row r="224" spans="1:10">
      <c r="A224" s="216" t="s">
        <v>16754</v>
      </c>
      <c r="B224" s="217" t="s">
        <v>2432</v>
      </c>
      <c r="C224" s="218" t="s">
        <v>16755</v>
      </c>
      <c r="D224" s="217" t="s">
        <v>3182</v>
      </c>
      <c r="E224" s="227">
        <v>41059</v>
      </c>
      <c r="F224" s="220">
        <f t="shared" si="4"/>
        <v>41090</v>
      </c>
      <c r="G224" s="221">
        <v>5771.3</v>
      </c>
      <c r="H224" s="217">
        <v>391</v>
      </c>
      <c r="I224" s="217" t="s">
        <v>1304</v>
      </c>
      <c r="J224" s="222"/>
    </row>
    <row r="225" spans="1:10">
      <c r="A225" s="216" t="s">
        <v>16756</v>
      </c>
      <c r="B225" s="217" t="s">
        <v>2838</v>
      </c>
      <c r="C225" s="218" t="s">
        <v>16757</v>
      </c>
      <c r="D225" s="217" t="s">
        <v>3049</v>
      </c>
      <c r="E225" s="227">
        <v>41060</v>
      </c>
      <c r="F225" s="220">
        <f>E225+30</f>
        <v>41090</v>
      </c>
      <c r="G225" s="221">
        <v>5771.3</v>
      </c>
      <c r="H225" s="217">
        <v>402</v>
      </c>
      <c r="I225" s="217" t="s">
        <v>1304</v>
      </c>
      <c r="J225" s="222"/>
    </row>
    <row r="226" spans="1:10">
      <c r="A226" s="216" t="s">
        <v>16758</v>
      </c>
      <c r="B226" s="217" t="s">
        <v>2335</v>
      </c>
      <c r="C226" s="218" t="s">
        <v>16759</v>
      </c>
      <c r="D226" s="217" t="s">
        <v>2679</v>
      </c>
      <c r="E226" s="227">
        <v>41060</v>
      </c>
      <c r="F226" s="220">
        <f>E226+30</f>
        <v>41090</v>
      </c>
      <c r="G226" s="221">
        <v>5771.3</v>
      </c>
      <c r="H226" s="217">
        <v>403</v>
      </c>
      <c r="I226" s="217" t="s">
        <v>1304</v>
      </c>
      <c r="J226" s="222"/>
    </row>
    <row r="227" spans="1:10">
      <c r="A227" s="216" t="s">
        <v>16760</v>
      </c>
      <c r="B227" s="217" t="s">
        <v>2335</v>
      </c>
      <c r="C227" s="218" t="s">
        <v>16761</v>
      </c>
      <c r="D227" s="217" t="s">
        <v>2658</v>
      </c>
      <c r="E227" s="227">
        <v>41064</v>
      </c>
      <c r="F227" s="220">
        <f t="shared" si="4"/>
        <v>41095</v>
      </c>
      <c r="G227" s="221">
        <v>5771.3</v>
      </c>
      <c r="H227" s="217">
        <v>403</v>
      </c>
      <c r="I227" s="217" t="s">
        <v>1304</v>
      </c>
      <c r="J227" s="222"/>
    </row>
    <row r="228" spans="1:10">
      <c r="A228" s="216" t="s">
        <v>16762</v>
      </c>
      <c r="B228" s="217" t="s">
        <v>2335</v>
      </c>
      <c r="C228" s="218" t="s">
        <v>16763</v>
      </c>
      <c r="D228" s="217" t="s">
        <v>2659</v>
      </c>
      <c r="E228" s="227">
        <v>41078</v>
      </c>
      <c r="F228" s="220">
        <f t="shared" si="4"/>
        <v>41109</v>
      </c>
      <c r="G228" s="221">
        <v>5771.3</v>
      </c>
      <c r="H228" s="217">
        <v>403</v>
      </c>
      <c r="I228" s="217" t="s">
        <v>1304</v>
      </c>
      <c r="J228" s="222"/>
    </row>
    <row r="229" spans="1:10">
      <c r="A229" s="216" t="s">
        <v>16764</v>
      </c>
      <c r="B229" s="217" t="s">
        <v>1855</v>
      </c>
      <c r="C229" s="226">
        <v>3450</v>
      </c>
      <c r="D229" s="225" t="s">
        <v>2910</v>
      </c>
      <c r="E229" s="227">
        <v>41082</v>
      </c>
      <c r="F229" s="220">
        <f t="shared" si="4"/>
        <v>41113</v>
      </c>
      <c r="G229" s="229">
        <v>5771.3</v>
      </c>
      <c r="H229" s="217">
        <v>404</v>
      </c>
      <c r="I229" s="225" t="s">
        <v>1304</v>
      </c>
      <c r="J229" s="228"/>
    </row>
    <row r="230" spans="1:10">
      <c r="A230" s="216" t="s">
        <v>16765</v>
      </c>
      <c r="B230" s="217" t="s">
        <v>1855</v>
      </c>
      <c r="C230" s="226" t="s">
        <v>16766</v>
      </c>
      <c r="D230" s="217" t="s">
        <v>3031</v>
      </c>
      <c r="E230" s="227">
        <v>41085</v>
      </c>
      <c r="F230" s="220">
        <f t="shared" si="4"/>
        <v>41116</v>
      </c>
      <c r="G230" s="229">
        <v>5771.3</v>
      </c>
      <c r="H230" s="217">
        <v>404</v>
      </c>
      <c r="I230" s="225" t="s">
        <v>1304</v>
      </c>
      <c r="J230" s="228"/>
    </row>
    <row r="231" spans="1:10">
      <c r="A231" s="216" t="s">
        <v>16767</v>
      </c>
      <c r="B231" s="217" t="s">
        <v>1855</v>
      </c>
      <c r="C231" s="226">
        <v>3443</v>
      </c>
      <c r="D231" s="217" t="s">
        <v>3034</v>
      </c>
      <c r="E231" s="227">
        <v>41087</v>
      </c>
      <c r="F231" s="220">
        <f t="shared" si="4"/>
        <v>41118</v>
      </c>
      <c r="G231" s="229">
        <v>5771.3</v>
      </c>
      <c r="H231" s="217">
        <v>404</v>
      </c>
      <c r="I231" s="225" t="s">
        <v>1304</v>
      </c>
      <c r="J231" s="228"/>
    </row>
    <row r="232" spans="1:10">
      <c r="A232" s="216" t="s">
        <v>16768</v>
      </c>
      <c r="B232" s="217" t="s">
        <v>1855</v>
      </c>
      <c r="C232" s="226">
        <v>3442</v>
      </c>
      <c r="D232" s="217" t="s">
        <v>3035</v>
      </c>
      <c r="E232" s="227">
        <v>41087</v>
      </c>
      <c r="F232" s="220">
        <f t="shared" si="4"/>
        <v>41118</v>
      </c>
      <c r="G232" s="229">
        <v>5771.3</v>
      </c>
      <c r="H232" s="217">
        <v>404</v>
      </c>
      <c r="I232" s="225" t="s">
        <v>1304</v>
      </c>
      <c r="J232" s="228"/>
    </row>
    <row r="233" spans="1:10">
      <c r="A233" s="216" t="s">
        <v>16769</v>
      </c>
      <c r="B233" s="217" t="s">
        <v>186</v>
      </c>
      <c r="C233" s="226" t="s">
        <v>16770</v>
      </c>
      <c r="D233" s="217" t="s">
        <v>3366</v>
      </c>
      <c r="E233" s="227">
        <v>41064</v>
      </c>
      <c r="F233" s="220">
        <f t="shared" si="4"/>
        <v>41095</v>
      </c>
      <c r="G233" s="229">
        <v>5771.3</v>
      </c>
      <c r="H233" s="217">
        <v>405</v>
      </c>
      <c r="I233" s="225" t="s">
        <v>1304</v>
      </c>
      <c r="J233" s="228"/>
    </row>
    <row r="234" spans="1:10">
      <c r="A234" s="216" t="s">
        <v>16771</v>
      </c>
      <c r="B234" s="217" t="s">
        <v>186</v>
      </c>
      <c r="C234" s="226" t="s">
        <v>16772</v>
      </c>
      <c r="D234" s="217" t="s">
        <v>2660</v>
      </c>
      <c r="E234" s="227">
        <v>41066</v>
      </c>
      <c r="F234" s="220">
        <f t="shared" si="4"/>
        <v>41097</v>
      </c>
      <c r="G234" s="229">
        <v>5771.3</v>
      </c>
      <c r="H234" s="217">
        <v>405</v>
      </c>
      <c r="I234" s="225" t="s">
        <v>1304</v>
      </c>
      <c r="J234" s="228"/>
    </row>
    <row r="235" spans="1:10">
      <c r="A235" s="216" t="s">
        <v>16773</v>
      </c>
      <c r="B235" s="217" t="s">
        <v>186</v>
      </c>
      <c r="C235" s="226" t="s">
        <v>16774</v>
      </c>
      <c r="D235" s="217" t="s">
        <v>3818</v>
      </c>
      <c r="E235" s="227">
        <v>41082</v>
      </c>
      <c r="F235" s="220">
        <f t="shared" si="4"/>
        <v>41113</v>
      </c>
      <c r="G235" s="229">
        <v>5771.3</v>
      </c>
      <c r="H235" s="217">
        <v>405</v>
      </c>
      <c r="I235" s="225" t="s">
        <v>1304</v>
      </c>
      <c r="J235" s="228"/>
    </row>
    <row r="236" spans="1:10">
      <c r="A236" s="216" t="s">
        <v>16775</v>
      </c>
      <c r="B236" s="217" t="s">
        <v>2603</v>
      </c>
      <c r="C236" s="226" t="s">
        <v>16776</v>
      </c>
      <c r="D236" s="217" t="s">
        <v>3183</v>
      </c>
      <c r="E236" s="227">
        <v>41060</v>
      </c>
      <c r="F236" s="220">
        <f>E236+30</f>
        <v>41090</v>
      </c>
      <c r="G236" s="229">
        <v>5771.3</v>
      </c>
      <c r="H236" s="217">
        <v>406</v>
      </c>
      <c r="I236" s="225" t="s">
        <v>1304</v>
      </c>
      <c r="J236" s="228"/>
    </row>
    <row r="237" spans="1:10">
      <c r="A237" s="216" t="s">
        <v>16777</v>
      </c>
      <c r="B237" s="217" t="s">
        <v>2603</v>
      </c>
      <c r="C237" s="226" t="s">
        <v>16778</v>
      </c>
      <c r="D237" s="217" t="s">
        <v>3172</v>
      </c>
      <c r="E237" s="227">
        <v>41060</v>
      </c>
      <c r="F237" s="220">
        <f>E237+30</f>
        <v>41090</v>
      </c>
      <c r="G237" s="229">
        <v>5771.3</v>
      </c>
      <c r="H237" s="217">
        <v>406</v>
      </c>
      <c r="I237" s="225" t="s">
        <v>1304</v>
      </c>
      <c r="J237" s="228"/>
    </row>
    <row r="238" spans="1:10">
      <c r="A238" s="216" t="s">
        <v>16779</v>
      </c>
      <c r="B238" s="217" t="s">
        <v>2853</v>
      </c>
      <c r="C238" s="226">
        <v>3497</v>
      </c>
      <c r="D238" s="217" t="s">
        <v>3981</v>
      </c>
      <c r="E238" s="227">
        <v>41087</v>
      </c>
      <c r="F238" s="220">
        <f t="shared" si="4"/>
        <v>41118</v>
      </c>
      <c r="G238" s="229">
        <v>5771.3</v>
      </c>
      <c r="H238" s="217">
        <v>407</v>
      </c>
      <c r="I238" s="225" t="s">
        <v>1533</v>
      </c>
      <c r="J238" s="228"/>
    </row>
    <row r="239" spans="1:10">
      <c r="A239" s="216" t="s">
        <v>16780</v>
      </c>
      <c r="B239" s="217" t="s">
        <v>2853</v>
      </c>
      <c r="C239" s="226">
        <v>3498</v>
      </c>
      <c r="D239" s="217" t="s">
        <v>3983</v>
      </c>
      <c r="E239" s="227">
        <v>41087</v>
      </c>
      <c r="F239" s="220">
        <f t="shared" si="4"/>
        <v>41118</v>
      </c>
      <c r="G239" s="229">
        <v>5771.3</v>
      </c>
      <c r="H239" s="217">
        <v>407</v>
      </c>
      <c r="I239" s="225" t="s">
        <v>1533</v>
      </c>
      <c r="J239" s="228"/>
    </row>
    <row r="240" spans="1:10">
      <c r="A240" s="216" t="s">
        <v>16781</v>
      </c>
      <c r="B240" s="217" t="s">
        <v>924</v>
      </c>
      <c r="C240" s="226" t="s">
        <v>16782</v>
      </c>
      <c r="D240" s="217" t="s">
        <v>3539</v>
      </c>
      <c r="E240" s="227">
        <v>41079</v>
      </c>
      <c r="F240" s="220">
        <f t="shared" si="4"/>
        <v>41110</v>
      </c>
      <c r="G240" s="229">
        <v>5771.3</v>
      </c>
      <c r="H240" s="217">
        <v>408</v>
      </c>
      <c r="I240" s="225" t="s">
        <v>1304</v>
      </c>
      <c r="J240" s="228"/>
    </row>
    <row r="241" spans="1:10">
      <c r="A241" s="216" t="s">
        <v>16783</v>
      </c>
      <c r="B241" s="217" t="s">
        <v>202</v>
      </c>
      <c r="C241" s="226">
        <v>3500</v>
      </c>
      <c r="D241" s="217" t="s">
        <v>4898</v>
      </c>
      <c r="E241" s="227">
        <v>41087</v>
      </c>
      <c r="F241" s="220">
        <f t="shared" si="4"/>
        <v>41118</v>
      </c>
      <c r="G241" s="229">
        <v>5771.3</v>
      </c>
      <c r="H241" s="217">
        <v>409</v>
      </c>
      <c r="I241" s="225" t="s">
        <v>1533</v>
      </c>
      <c r="J241" s="228"/>
    </row>
    <row r="242" spans="1:10">
      <c r="A242" s="216" t="s">
        <v>16784</v>
      </c>
      <c r="B242" s="217" t="s">
        <v>202</v>
      </c>
      <c r="C242" s="226">
        <v>3501</v>
      </c>
      <c r="D242" s="217" t="s">
        <v>3980</v>
      </c>
      <c r="E242" s="227">
        <v>41087</v>
      </c>
      <c r="F242" s="220">
        <f t="shared" si="4"/>
        <v>41118</v>
      </c>
      <c r="G242" s="229">
        <v>5771.3</v>
      </c>
      <c r="H242" s="217">
        <v>409</v>
      </c>
      <c r="I242" s="225" t="s">
        <v>1533</v>
      </c>
      <c r="J242" s="228"/>
    </row>
    <row r="243" spans="1:10">
      <c r="A243" s="216" t="s">
        <v>16785</v>
      </c>
      <c r="B243" s="217" t="s">
        <v>202</v>
      </c>
      <c r="C243" s="226">
        <v>3502</v>
      </c>
      <c r="D243" s="217" t="s">
        <v>4074</v>
      </c>
      <c r="E243" s="227">
        <v>41089</v>
      </c>
      <c r="F243" s="220">
        <f t="shared" si="4"/>
        <v>41120</v>
      </c>
      <c r="G243" s="229">
        <v>5771.3</v>
      </c>
      <c r="H243" s="217">
        <v>409</v>
      </c>
      <c r="I243" s="225" t="s">
        <v>1533</v>
      </c>
      <c r="J243" s="228"/>
    </row>
    <row r="244" spans="1:10">
      <c r="A244" s="216" t="s">
        <v>16786</v>
      </c>
      <c r="B244" s="217" t="s">
        <v>2807</v>
      </c>
      <c r="C244" s="226" t="s">
        <v>16787</v>
      </c>
      <c r="D244" s="217" t="s">
        <v>3541</v>
      </c>
      <c r="E244" s="227">
        <v>41079</v>
      </c>
      <c r="F244" s="220">
        <f t="shared" si="4"/>
        <v>41110</v>
      </c>
      <c r="G244" s="229">
        <v>5771.3</v>
      </c>
      <c r="H244" s="217">
        <v>410</v>
      </c>
      <c r="I244" s="225" t="s">
        <v>1533</v>
      </c>
      <c r="J244" s="228"/>
    </row>
    <row r="245" spans="1:10">
      <c r="A245" s="216" t="s">
        <v>16788</v>
      </c>
      <c r="B245" s="217" t="s">
        <v>2807</v>
      </c>
      <c r="C245" s="226" t="s">
        <v>16789</v>
      </c>
      <c r="D245" s="217" t="s">
        <v>3542</v>
      </c>
      <c r="E245" s="227">
        <v>41079</v>
      </c>
      <c r="F245" s="220">
        <f t="shared" si="4"/>
        <v>41110</v>
      </c>
      <c r="G245" s="229">
        <v>5771.3</v>
      </c>
      <c r="H245" s="217">
        <v>410</v>
      </c>
      <c r="I245" s="225" t="s">
        <v>1533</v>
      </c>
      <c r="J245" s="228"/>
    </row>
    <row r="246" spans="1:10">
      <c r="A246" s="216" t="s">
        <v>16790</v>
      </c>
      <c r="B246" s="217" t="s">
        <v>208</v>
      </c>
      <c r="C246" s="226" t="s">
        <v>16791</v>
      </c>
      <c r="D246" s="217" t="s">
        <v>416</v>
      </c>
      <c r="E246" s="227">
        <v>41086</v>
      </c>
      <c r="F246" s="220">
        <f t="shared" si="4"/>
        <v>41117</v>
      </c>
      <c r="G246" s="229">
        <v>5771.3</v>
      </c>
      <c r="H246" s="217">
        <v>411</v>
      </c>
      <c r="I246" s="225" t="s">
        <v>1304</v>
      </c>
      <c r="J246" s="228"/>
    </row>
    <row r="247" spans="1:10">
      <c r="A247" s="216" t="s">
        <v>16792</v>
      </c>
      <c r="B247" s="217" t="s">
        <v>1786</v>
      </c>
      <c r="C247" s="226">
        <v>3512</v>
      </c>
      <c r="D247" s="217" t="s">
        <v>4072</v>
      </c>
      <c r="E247" s="227">
        <v>41089</v>
      </c>
      <c r="F247" s="220">
        <f t="shared" si="4"/>
        <v>41120</v>
      </c>
      <c r="G247" s="229">
        <v>5771.3</v>
      </c>
      <c r="H247" s="217">
        <v>412</v>
      </c>
      <c r="I247" s="225" t="s">
        <v>1533</v>
      </c>
      <c r="J247" s="228"/>
    </row>
    <row r="248" spans="1:10">
      <c r="A248" s="216" t="s">
        <v>16793</v>
      </c>
      <c r="B248" s="217" t="s">
        <v>2688</v>
      </c>
      <c r="C248" s="226">
        <v>3456</v>
      </c>
      <c r="D248" s="217" t="s">
        <v>3038</v>
      </c>
      <c r="E248" s="227">
        <v>41082</v>
      </c>
      <c r="F248" s="220">
        <f t="shared" si="4"/>
        <v>41113</v>
      </c>
      <c r="G248" s="229">
        <v>5771.3</v>
      </c>
      <c r="H248" s="217">
        <v>413</v>
      </c>
      <c r="I248" s="225" t="s">
        <v>1304</v>
      </c>
      <c r="J248" s="228"/>
    </row>
    <row r="249" spans="1:10">
      <c r="A249" s="216" t="s">
        <v>16794</v>
      </c>
      <c r="B249" s="217" t="s">
        <v>2688</v>
      </c>
      <c r="C249" s="226">
        <v>3457</v>
      </c>
      <c r="D249" s="217" t="s">
        <v>3039</v>
      </c>
      <c r="E249" s="227">
        <v>41082</v>
      </c>
      <c r="F249" s="220">
        <f t="shared" si="4"/>
        <v>41113</v>
      </c>
      <c r="G249" s="229">
        <v>5771.3</v>
      </c>
      <c r="H249" s="217">
        <v>413</v>
      </c>
      <c r="I249" s="225" t="s">
        <v>1304</v>
      </c>
      <c r="J249" s="228"/>
    </row>
    <row r="250" spans="1:10">
      <c r="A250" s="216" t="s">
        <v>16795</v>
      </c>
      <c r="B250" s="217" t="s">
        <v>2688</v>
      </c>
      <c r="C250" s="226" t="s">
        <v>16796</v>
      </c>
      <c r="D250" s="217" t="s">
        <v>3890</v>
      </c>
      <c r="E250" s="227">
        <v>41085</v>
      </c>
      <c r="F250" s="220">
        <f t="shared" si="4"/>
        <v>41116</v>
      </c>
      <c r="G250" s="229">
        <v>5771.3</v>
      </c>
      <c r="H250" s="217">
        <v>413</v>
      </c>
      <c r="I250" s="225" t="s">
        <v>1304</v>
      </c>
      <c r="J250" s="228"/>
    </row>
    <row r="251" spans="1:10">
      <c r="A251" s="216" t="s">
        <v>16797</v>
      </c>
      <c r="B251" s="217" t="s">
        <v>1174</v>
      </c>
      <c r="C251" s="226">
        <v>3485</v>
      </c>
      <c r="D251" s="217" t="s">
        <v>4044</v>
      </c>
      <c r="E251" s="227">
        <v>41089</v>
      </c>
      <c r="F251" s="220">
        <f t="shared" si="4"/>
        <v>41120</v>
      </c>
      <c r="G251" s="229">
        <v>5771.3</v>
      </c>
      <c r="H251" s="217">
        <v>414</v>
      </c>
      <c r="I251" s="225" t="s">
        <v>1304</v>
      </c>
      <c r="J251" s="228"/>
    </row>
    <row r="252" spans="1:10">
      <c r="A252" s="216" t="s">
        <v>16798</v>
      </c>
      <c r="B252" s="217" t="s">
        <v>3075</v>
      </c>
      <c r="C252" s="226">
        <v>3555</v>
      </c>
      <c r="D252" s="217" t="s">
        <v>3909</v>
      </c>
      <c r="E252" s="227">
        <v>41086</v>
      </c>
      <c r="F252" s="220">
        <f t="shared" si="4"/>
        <v>41117</v>
      </c>
      <c r="G252" s="229">
        <v>5771.3</v>
      </c>
      <c r="H252" s="217">
        <v>415</v>
      </c>
      <c r="I252" s="225" t="s">
        <v>1304</v>
      </c>
      <c r="J252" s="228"/>
    </row>
    <row r="253" spans="1:10">
      <c r="A253" s="216" t="s">
        <v>16799</v>
      </c>
      <c r="B253" s="217" t="s">
        <v>3072</v>
      </c>
      <c r="C253" s="226" t="s">
        <v>16800</v>
      </c>
      <c r="D253" s="217" t="s">
        <v>4045</v>
      </c>
      <c r="E253" s="227">
        <v>41088</v>
      </c>
      <c r="F253" s="220">
        <f t="shared" si="4"/>
        <v>41119</v>
      </c>
      <c r="G253" s="229">
        <v>5771.3</v>
      </c>
      <c r="H253" s="217">
        <v>416</v>
      </c>
      <c r="I253" s="225" t="s">
        <v>1304</v>
      </c>
      <c r="J253" s="228"/>
    </row>
    <row r="254" spans="1:10">
      <c r="A254" s="216" t="s">
        <v>16801</v>
      </c>
      <c r="B254" s="217" t="s">
        <v>119</v>
      </c>
      <c r="C254" s="226">
        <v>3445</v>
      </c>
      <c r="D254" s="217" t="s">
        <v>3032</v>
      </c>
      <c r="E254" s="227">
        <v>41086</v>
      </c>
      <c r="F254" s="220">
        <f t="shared" si="4"/>
        <v>41117</v>
      </c>
      <c r="G254" s="229">
        <v>5771.3</v>
      </c>
      <c r="H254" s="217">
        <v>417</v>
      </c>
      <c r="I254" s="225" t="s">
        <v>1304</v>
      </c>
      <c r="J254" s="228"/>
    </row>
    <row r="255" spans="1:10">
      <c r="A255" s="216" t="s">
        <v>16802</v>
      </c>
      <c r="B255" s="217" t="s">
        <v>119</v>
      </c>
      <c r="C255" s="226">
        <v>3484</v>
      </c>
      <c r="D255" s="217" t="s">
        <v>3899</v>
      </c>
      <c r="E255" s="227">
        <v>41087</v>
      </c>
      <c r="F255" s="220">
        <f t="shared" si="4"/>
        <v>41118</v>
      </c>
      <c r="G255" s="229">
        <v>5771.3</v>
      </c>
      <c r="H255" s="217">
        <v>417</v>
      </c>
      <c r="I255" s="225" t="s">
        <v>1304</v>
      </c>
      <c r="J255" s="228"/>
    </row>
    <row r="256" spans="1:10">
      <c r="A256" s="216" t="s">
        <v>16803</v>
      </c>
      <c r="B256" s="217" t="s">
        <v>3056</v>
      </c>
      <c r="C256" s="226" t="s">
        <v>16804</v>
      </c>
      <c r="D256" s="217" t="s">
        <v>3371</v>
      </c>
      <c r="E256" s="227">
        <v>41071</v>
      </c>
      <c r="F256" s="220">
        <f t="shared" si="4"/>
        <v>41102</v>
      </c>
      <c r="G256" s="229">
        <v>5771.3</v>
      </c>
      <c r="H256" s="217">
        <v>418</v>
      </c>
      <c r="I256" s="225" t="s">
        <v>1304</v>
      </c>
      <c r="J256" s="228"/>
    </row>
    <row r="257" spans="1:10">
      <c r="A257" s="216" t="s">
        <v>16805</v>
      </c>
      <c r="B257" s="217" t="s">
        <v>3111</v>
      </c>
      <c r="C257" s="226" t="s">
        <v>16806</v>
      </c>
      <c r="D257" s="217" t="s">
        <v>4047</v>
      </c>
      <c r="E257" s="227">
        <v>41088</v>
      </c>
      <c r="F257" s="220">
        <f t="shared" si="4"/>
        <v>41119</v>
      </c>
      <c r="G257" s="229">
        <v>5771.3</v>
      </c>
      <c r="H257" s="217">
        <v>419</v>
      </c>
      <c r="I257" s="225" t="s">
        <v>1304</v>
      </c>
      <c r="J257" s="228"/>
    </row>
    <row r="258" spans="1:10">
      <c r="A258" s="216" t="s">
        <v>16807</v>
      </c>
      <c r="B258" s="217" t="s">
        <v>3119</v>
      </c>
      <c r="C258" s="226" t="s">
        <v>16808</v>
      </c>
      <c r="D258" s="217" t="s">
        <v>3372</v>
      </c>
      <c r="E258" s="227">
        <v>41066</v>
      </c>
      <c r="F258" s="220">
        <f t="shared" si="4"/>
        <v>41097</v>
      </c>
      <c r="G258" s="229">
        <v>5771.3</v>
      </c>
      <c r="H258" s="217">
        <v>420</v>
      </c>
      <c r="I258" s="225" t="s">
        <v>1304</v>
      </c>
      <c r="J258" s="228"/>
    </row>
    <row r="259" spans="1:10">
      <c r="A259" s="216" t="s">
        <v>16809</v>
      </c>
      <c r="B259" s="217" t="s">
        <v>3126</v>
      </c>
      <c r="C259" s="226">
        <v>3573</v>
      </c>
      <c r="D259" s="217" t="s">
        <v>4049</v>
      </c>
      <c r="E259" s="227">
        <v>41089</v>
      </c>
      <c r="F259" s="220">
        <f t="shared" si="4"/>
        <v>41120</v>
      </c>
      <c r="G259" s="229">
        <v>5771.3</v>
      </c>
      <c r="H259" s="217">
        <v>421</v>
      </c>
      <c r="I259" s="225" t="s">
        <v>1304</v>
      </c>
      <c r="J259" s="228"/>
    </row>
    <row r="260" spans="1:10">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c r="A261" s="216" t="s">
        <v>16812</v>
      </c>
      <c r="B261" s="217" t="s">
        <v>2936</v>
      </c>
      <c r="C261" s="226" t="s">
        <v>16813</v>
      </c>
      <c r="D261" s="217" t="s">
        <v>3369</v>
      </c>
      <c r="E261" s="227">
        <v>41074</v>
      </c>
      <c r="F261" s="220">
        <f t="shared" si="5"/>
        <v>41105</v>
      </c>
      <c r="G261" s="229">
        <v>5771.3</v>
      </c>
      <c r="H261" s="217">
        <v>422</v>
      </c>
      <c r="I261" s="225" t="s">
        <v>1304</v>
      </c>
      <c r="J261" s="228"/>
    </row>
    <row r="262" spans="1:10">
      <c r="A262" s="216" t="s">
        <v>16814</v>
      </c>
      <c r="B262" s="217" t="s">
        <v>2936</v>
      </c>
      <c r="C262" s="226" t="s">
        <v>16815</v>
      </c>
      <c r="D262" s="217" t="s">
        <v>3410</v>
      </c>
      <c r="E262" s="227">
        <v>41074</v>
      </c>
      <c r="F262" s="220">
        <f t="shared" si="5"/>
        <v>41105</v>
      </c>
      <c r="G262" s="229">
        <v>5771.3</v>
      </c>
      <c r="H262" s="217">
        <v>422</v>
      </c>
      <c r="I262" s="225" t="s">
        <v>1304</v>
      </c>
      <c r="J262" s="228"/>
    </row>
    <row r="263" spans="1:10">
      <c r="A263" s="216" t="s">
        <v>16816</v>
      </c>
      <c r="B263" s="217" t="s">
        <v>1662</v>
      </c>
      <c r="C263" s="226">
        <v>3467</v>
      </c>
      <c r="D263" s="217" t="s">
        <v>2923</v>
      </c>
      <c r="E263" s="227">
        <v>41082</v>
      </c>
      <c r="F263" s="220">
        <f t="shared" si="5"/>
        <v>41113</v>
      </c>
      <c r="G263" s="229">
        <v>5771.3</v>
      </c>
      <c r="H263" s="217">
        <v>423</v>
      </c>
      <c r="I263" s="225" t="s">
        <v>1304</v>
      </c>
      <c r="J263" s="228"/>
    </row>
    <row r="264" spans="1:10">
      <c r="A264" s="216" t="s">
        <v>16817</v>
      </c>
      <c r="B264" s="217" t="s">
        <v>1662</v>
      </c>
      <c r="C264" s="226">
        <v>3459</v>
      </c>
      <c r="D264" s="217" t="s">
        <v>3037</v>
      </c>
      <c r="E264" s="227">
        <v>41087</v>
      </c>
      <c r="F264" s="220">
        <f t="shared" si="5"/>
        <v>41118</v>
      </c>
      <c r="G264" s="229">
        <v>5771.3</v>
      </c>
      <c r="H264" s="217">
        <v>423</v>
      </c>
      <c r="I264" s="225" t="s">
        <v>1304</v>
      </c>
      <c r="J264" s="228"/>
    </row>
    <row r="265" spans="1:10">
      <c r="A265" s="216" t="s">
        <v>16818</v>
      </c>
      <c r="B265" s="217" t="s">
        <v>1662</v>
      </c>
      <c r="C265" s="226">
        <v>3468</v>
      </c>
      <c r="D265" s="217" t="s">
        <v>2922</v>
      </c>
      <c r="E265" s="227">
        <v>41087</v>
      </c>
      <c r="F265" s="220">
        <f t="shared" si="5"/>
        <v>41118</v>
      </c>
      <c r="G265" s="229">
        <v>5771.3</v>
      </c>
      <c r="H265" s="217">
        <v>423</v>
      </c>
      <c r="I265" s="225" t="s">
        <v>1304</v>
      </c>
      <c r="J265" s="228"/>
    </row>
    <row r="266" spans="1:10">
      <c r="A266" s="216" t="s">
        <v>16819</v>
      </c>
      <c r="B266" s="217" t="s">
        <v>1662</v>
      </c>
      <c r="C266" s="226">
        <v>3464</v>
      </c>
      <c r="D266" s="217" t="s">
        <v>2924</v>
      </c>
      <c r="E266" s="227">
        <v>41087</v>
      </c>
      <c r="F266" s="220">
        <f t="shared" si="5"/>
        <v>41118</v>
      </c>
      <c r="G266" s="229">
        <v>5771.3</v>
      </c>
      <c r="H266" s="217">
        <v>423</v>
      </c>
      <c r="I266" s="225" t="s">
        <v>1304</v>
      </c>
      <c r="J266" s="228"/>
    </row>
    <row r="267" spans="1:10">
      <c r="A267" s="216" t="s">
        <v>16820</v>
      </c>
      <c r="B267" s="217" t="s">
        <v>1662</v>
      </c>
      <c r="C267" s="226">
        <v>3470</v>
      </c>
      <c r="D267" s="217" t="s">
        <v>2921</v>
      </c>
      <c r="E267" s="227">
        <v>41089</v>
      </c>
      <c r="F267" s="220">
        <f t="shared" si="5"/>
        <v>41120</v>
      </c>
      <c r="G267" s="229">
        <v>5771.3</v>
      </c>
      <c r="H267" s="217">
        <v>423</v>
      </c>
      <c r="I267" s="225" t="s">
        <v>1304</v>
      </c>
      <c r="J267" s="228"/>
    </row>
    <row r="268" spans="1:10">
      <c r="A268" s="216" t="s">
        <v>16821</v>
      </c>
      <c r="B268" s="217" t="s">
        <v>1662</v>
      </c>
      <c r="C268" s="226">
        <v>3465</v>
      </c>
      <c r="D268" s="217" t="s">
        <v>3042</v>
      </c>
      <c r="E268" s="227">
        <v>41089</v>
      </c>
      <c r="F268" s="220">
        <f t="shared" si="5"/>
        <v>41120</v>
      </c>
      <c r="G268" s="229">
        <v>5771.3</v>
      </c>
      <c r="H268" s="217">
        <v>423</v>
      </c>
      <c r="I268" s="225" t="s">
        <v>1304</v>
      </c>
      <c r="J268" s="228"/>
    </row>
    <row r="269" spans="1:10">
      <c r="A269" s="216" t="s">
        <v>16822</v>
      </c>
      <c r="B269" s="217" t="s">
        <v>1662</v>
      </c>
      <c r="C269" s="226">
        <v>3466</v>
      </c>
      <c r="D269" s="217" t="s">
        <v>4043</v>
      </c>
      <c r="E269" s="227">
        <v>41089</v>
      </c>
      <c r="F269" s="220">
        <f t="shared" si="5"/>
        <v>41120</v>
      </c>
      <c r="G269" s="229">
        <v>5771.3</v>
      </c>
      <c r="H269" s="217">
        <v>423</v>
      </c>
      <c r="I269" s="225" t="s">
        <v>1304</v>
      </c>
      <c r="J269" s="228"/>
    </row>
    <row r="270" spans="1:10">
      <c r="A270" s="216" t="s">
        <v>16823</v>
      </c>
      <c r="B270" s="217" t="s">
        <v>1917</v>
      </c>
      <c r="C270" s="226">
        <v>3534</v>
      </c>
      <c r="D270" s="217" t="s">
        <v>3902</v>
      </c>
      <c r="E270" s="227">
        <v>41087</v>
      </c>
      <c r="F270" s="220">
        <f t="shared" si="5"/>
        <v>41118</v>
      </c>
      <c r="G270" s="229">
        <v>5771.3</v>
      </c>
      <c r="H270" s="217">
        <v>424</v>
      </c>
      <c r="I270" s="225" t="s">
        <v>1304</v>
      </c>
      <c r="J270" s="228"/>
    </row>
    <row r="271" spans="1:10">
      <c r="A271" s="216" t="s">
        <v>16824</v>
      </c>
      <c r="B271" s="217" t="s">
        <v>2947</v>
      </c>
      <c r="C271" s="226" t="s">
        <v>16825</v>
      </c>
      <c r="D271" s="217" t="s">
        <v>3396</v>
      </c>
      <c r="E271" s="227">
        <v>41075</v>
      </c>
      <c r="F271" s="220">
        <f t="shared" si="5"/>
        <v>41106</v>
      </c>
      <c r="G271" s="229">
        <v>5771.3</v>
      </c>
      <c r="H271" s="217">
        <v>425</v>
      </c>
      <c r="I271" s="225" t="s">
        <v>1304</v>
      </c>
      <c r="J271" s="228"/>
    </row>
    <row r="272" spans="1:10">
      <c r="A272" s="216" t="s">
        <v>16826</v>
      </c>
      <c r="B272" s="217" t="s">
        <v>2943</v>
      </c>
      <c r="C272" s="226">
        <v>3539</v>
      </c>
      <c r="D272" s="217" t="s">
        <v>3900</v>
      </c>
      <c r="E272" s="227">
        <v>41089</v>
      </c>
      <c r="F272" s="220">
        <f t="shared" si="5"/>
        <v>41120</v>
      </c>
      <c r="G272" s="229">
        <v>5771.3</v>
      </c>
      <c r="H272" s="217">
        <v>426</v>
      </c>
      <c r="I272" s="225" t="s">
        <v>1304</v>
      </c>
      <c r="J272" s="228"/>
    </row>
    <row r="273" spans="1:10">
      <c r="A273" s="216" t="s">
        <v>16827</v>
      </c>
      <c r="B273" s="217" t="s">
        <v>2628</v>
      </c>
      <c r="C273" s="226" t="s">
        <v>16828</v>
      </c>
      <c r="D273" s="225" t="s">
        <v>3030</v>
      </c>
      <c r="E273" s="227">
        <v>41060</v>
      </c>
      <c r="F273" s="220">
        <f>E273+30</f>
        <v>41090</v>
      </c>
      <c r="G273" s="229">
        <v>5771.3</v>
      </c>
      <c r="H273" s="225">
        <v>427</v>
      </c>
      <c r="I273" s="225" t="s">
        <v>1304</v>
      </c>
      <c r="J273" s="228"/>
    </row>
    <row r="274" spans="1:10">
      <c r="A274" s="216" t="s">
        <v>16829</v>
      </c>
      <c r="B274" s="217" t="s">
        <v>2628</v>
      </c>
      <c r="C274" s="226" t="s">
        <v>16830</v>
      </c>
      <c r="D274" s="225" t="s">
        <v>2919</v>
      </c>
      <c r="E274" s="227">
        <v>41061</v>
      </c>
      <c r="F274" s="220">
        <f t="shared" si="5"/>
        <v>41092</v>
      </c>
      <c r="G274" s="229">
        <v>5771.3</v>
      </c>
      <c r="H274" s="225">
        <v>427</v>
      </c>
      <c r="I274" s="225" t="s">
        <v>1304</v>
      </c>
      <c r="J274" s="228"/>
    </row>
    <row r="275" spans="1:10">
      <c r="A275" s="216" t="s">
        <v>16831</v>
      </c>
      <c r="B275" s="217" t="s">
        <v>3282</v>
      </c>
      <c r="C275" s="226">
        <v>3591</v>
      </c>
      <c r="D275" s="225" t="s">
        <v>3916</v>
      </c>
      <c r="E275" s="227">
        <v>41087</v>
      </c>
      <c r="F275" s="220">
        <f t="shared" si="5"/>
        <v>41118</v>
      </c>
      <c r="G275" s="229">
        <v>5771.3</v>
      </c>
      <c r="H275" s="225">
        <v>428</v>
      </c>
      <c r="I275" s="225" t="s">
        <v>1304</v>
      </c>
      <c r="J275" s="228"/>
    </row>
    <row r="276" spans="1:10">
      <c r="A276" s="216" t="s">
        <v>16832</v>
      </c>
      <c r="B276" s="217" t="s">
        <v>3278</v>
      </c>
      <c r="C276" s="226">
        <v>3592</v>
      </c>
      <c r="D276" s="225" t="s">
        <v>3984</v>
      </c>
      <c r="E276" s="227">
        <v>41087</v>
      </c>
      <c r="F276" s="220">
        <f t="shared" si="5"/>
        <v>41118</v>
      </c>
      <c r="G276" s="229">
        <v>5771.3</v>
      </c>
      <c r="H276" s="225">
        <v>429</v>
      </c>
      <c r="I276" s="225" t="s">
        <v>1304</v>
      </c>
      <c r="J276" s="228"/>
    </row>
    <row r="277" spans="1:10">
      <c r="A277" s="216" t="s">
        <v>16833</v>
      </c>
      <c r="B277" s="217" t="s">
        <v>1701</v>
      </c>
      <c r="C277" s="226" t="s">
        <v>16834</v>
      </c>
      <c r="D277" s="225" t="s">
        <v>3421</v>
      </c>
      <c r="E277" s="227">
        <v>41078</v>
      </c>
      <c r="F277" s="220">
        <f t="shared" si="5"/>
        <v>41109</v>
      </c>
      <c r="G277" s="229">
        <v>5771.3</v>
      </c>
      <c r="H277" s="225">
        <v>430</v>
      </c>
      <c r="I277" s="225" t="s">
        <v>1304</v>
      </c>
      <c r="J277" s="228"/>
    </row>
    <row r="278" spans="1:10">
      <c r="A278" s="216" t="s">
        <v>16835</v>
      </c>
      <c r="B278" s="217" t="s">
        <v>1701</v>
      </c>
      <c r="C278" s="226" t="s">
        <v>16836</v>
      </c>
      <c r="D278" s="225" t="s">
        <v>3368</v>
      </c>
      <c r="E278" s="227">
        <v>41078</v>
      </c>
      <c r="F278" s="220">
        <f t="shared" si="5"/>
        <v>41109</v>
      </c>
      <c r="G278" s="229">
        <v>5771.3</v>
      </c>
      <c r="H278" s="225">
        <v>430</v>
      </c>
      <c r="I278" s="225" t="s">
        <v>1304</v>
      </c>
      <c r="J278" s="228"/>
    </row>
    <row r="279" spans="1:10">
      <c r="A279" s="216" t="s">
        <v>16837</v>
      </c>
      <c r="B279" s="217" t="s">
        <v>1701</v>
      </c>
      <c r="C279" s="226" t="s">
        <v>16838</v>
      </c>
      <c r="D279" s="225" t="s">
        <v>3422</v>
      </c>
      <c r="E279" s="227">
        <v>41079</v>
      </c>
      <c r="F279" s="220">
        <f t="shared" si="5"/>
        <v>41110</v>
      </c>
      <c r="G279" s="229">
        <v>5771.3</v>
      </c>
      <c r="H279" s="225">
        <v>430</v>
      </c>
      <c r="I279" s="225" t="s">
        <v>1304</v>
      </c>
      <c r="J279" s="228"/>
    </row>
    <row r="280" spans="1:10">
      <c r="A280" s="216" t="s">
        <v>16839</v>
      </c>
      <c r="B280" s="217" t="s">
        <v>1701</v>
      </c>
      <c r="C280" s="226" t="s">
        <v>16840</v>
      </c>
      <c r="D280" s="225" t="s">
        <v>3546</v>
      </c>
      <c r="E280" s="227">
        <v>41080</v>
      </c>
      <c r="F280" s="220">
        <f t="shared" si="5"/>
        <v>41111</v>
      </c>
      <c r="G280" s="229">
        <v>5771.3</v>
      </c>
      <c r="H280" s="225">
        <v>430</v>
      </c>
      <c r="I280" s="225" t="s">
        <v>1304</v>
      </c>
      <c r="J280" s="228"/>
    </row>
    <row r="281" spans="1:10">
      <c r="A281" s="216">
        <v>3735</v>
      </c>
      <c r="B281" s="217" t="s">
        <v>2103</v>
      </c>
      <c r="C281" s="226" t="s">
        <v>16841</v>
      </c>
      <c r="D281" s="225" t="s">
        <v>4925</v>
      </c>
      <c r="E281" s="227">
        <v>41103</v>
      </c>
      <c r="F281" s="220">
        <f t="shared" si="5"/>
        <v>41134</v>
      </c>
      <c r="G281" s="229">
        <v>5771.3</v>
      </c>
      <c r="H281" s="225">
        <v>442</v>
      </c>
      <c r="I281" s="225" t="s">
        <v>1304</v>
      </c>
      <c r="J281" s="228"/>
    </row>
    <row r="282" spans="1:10">
      <c r="A282" s="216">
        <v>3740</v>
      </c>
      <c r="B282" s="217" t="s">
        <v>2103</v>
      </c>
      <c r="C282" s="226" t="s">
        <v>16842</v>
      </c>
      <c r="D282" s="225" t="s">
        <v>4747</v>
      </c>
      <c r="E282" s="227">
        <v>41103</v>
      </c>
      <c r="F282" s="220">
        <f t="shared" si="5"/>
        <v>41134</v>
      </c>
      <c r="G282" s="229">
        <v>5771.3</v>
      </c>
      <c r="H282" s="225">
        <f>H281</f>
        <v>442</v>
      </c>
      <c r="I282" s="225" t="s">
        <v>1304</v>
      </c>
      <c r="J282" s="228"/>
    </row>
    <row r="283" spans="1:10">
      <c r="A283" s="216">
        <v>3738</v>
      </c>
      <c r="B283" s="217" t="s">
        <v>2103</v>
      </c>
      <c r="C283" s="226" t="s">
        <v>16843</v>
      </c>
      <c r="D283" s="225" t="s">
        <v>4928</v>
      </c>
      <c r="E283" s="227">
        <v>41107</v>
      </c>
      <c r="F283" s="220">
        <f t="shared" si="5"/>
        <v>41138</v>
      </c>
      <c r="G283" s="229">
        <v>5771.3</v>
      </c>
      <c r="H283" s="225">
        <f>H281</f>
        <v>442</v>
      </c>
      <c r="I283" s="225" t="s">
        <v>1304</v>
      </c>
      <c r="J283" s="228"/>
    </row>
    <row r="284" spans="1:10">
      <c r="A284" s="216">
        <v>3737</v>
      </c>
      <c r="B284" s="217" t="s">
        <v>2103</v>
      </c>
      <c r="C284" s="226" t="s">
        <v>16844</v>
      </c>
      <c r="D284" s="225" t="s">
        <v>4748</v>
      </c>
      <c r="E284" s="227">
        <v>41107</v>
      </c>
      <c r="F284" s="220">
        <f t="shared" si="5"/>
        <v>41138</v>
      </c>
      <c r="G284" s="229">
        <v>5771.3</v>
      </c>
      <c r="H284" s="225">
        <f>H281</f>
        <v>442</v>
      </c>
      <c r="I284" s="225" t="s">
        <v>1304</v>
      </c>
      <c r="J284" s="228"/>
    </row>
    <row r="285" spans="1:10">
      <c r="A285" s="216">
        <v>3733</v>
      </c>
      <c r="B285" s="217" t="s">
        <v>2103</v>
      </c>
      <c r="C285" s="226" t="s">
        <v>16845</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16846</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16847</v>
      </c>
      <c r="D292" s="225" t="s">
        <v>4899</v>
      </c>
      <c r="E292" s="227">
        <v>41107</v>
      </c>
      <c r="F292" s="220">
        <f t="shared" si="5"/>
        <v>41138</v>
      </c>
      <c r="G292" s="229">
        <v>5771.3</v>
      </c>
      <c r="H292" s="225">
        <f t="shared" si="6"/>
        <v>443</v>
      </c>
      <c r="I292" s="225" t="s">
        <v>1304</v>
      </c>
      <c r="J292" s="228"/>
    </row>
    <row r="293" spans="1:10">
      <c r="A293" s="216">
        <v>3632</v>
      </c>
      <c r="B293" s="217" t="s">
        <v>3185</v>
      </c>
      <c r="C293" s="226" t="s">
        <v>16848</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16849</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16850</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16852</v>
      </c>
      <c r="D325" s="225" t="s">
        <v>4412</v>
      </c>
      <c r="E325" s="227">
        <v>41106</v>
      </c>
      <c r="F325" s="220">
        <f t="shared" si="8"/>
        <v>41137</v>
      </c>
      <c r="G325" s="229">
        <v>5771.3</v>
      </c>
      <c r="H325" s="225">
        <v>453</v>
      </c>
      <c r="I325" s="225" t="s">
        <v>1304</v>
      </c>
      <c r="J325" s="228"/>
    </row>
    <row r="326" spans="1:10">
      <c r="A326" s="216" t="s">
        <v>897</v>
      </c>
      <c r="B326" s="217" t="s">
        <v>915</v>
      </c>
      <c r="C326" s="226" t="s">
        <v>16853</v>
      </c>
      <c r="D326" s="225" t="s">
        <v>5231</v>
      </c>
      <c r="E326" s="227">
        <v>41116</v>
      </c>
      <c r="F326" s="220">
        <f t="shared" si="8"/>
        <v>41147</v>
      </c>
      <c r="G326" s="229">
        <v>5771.3</v>
      </c>
      <c r="H326" s="225">
        <v>454</v>
      </c>
      <c r="I326" s="225" t="s">
        <v>1304</v>
      </c>
      <c r="J326" s="228"/>
    </row>
    <row r="327" spans="1:10">
      <c r="A327" s="216" t="s">
        <v>2128</v>
      </c>
      <c r="B327" s="217" t="s">
        <v>2129</v>
      </c>
      <c r="C327" s="226" t="s">
        <v>16854</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16855</v>
      </c>
      <c r="D329" s="225" t="s">
        <v>5197</v>
      </c>
      <c r="E329" s="227">
        <v>41116</v>
      </c>
      <c r="F329" s="220">
        <f t="shared" si="8"/>
        <v>41147</v>
      </c>
      <c r="G329" s="229">
        <v>5771.3</v>
      </c>
      <c r="H329" s="225">
        <v>457</v>
      </c>
      <c r="I329" s="225" t="s">
        <v>1304</v>
      </c>
      <c r="J329" s="228"/>
    </row>
    <row r="330" spans="1:10">
      <c r="A330" s="216" t="s">
        <v>16856</v>
      </c>
      <c r="B330" s="217" t="s">
        <v>1028</v>
      </c>
      <c r="C330" s="226" t="s">
        <v>16857</v>
      </c>
      <c r="D330" s="225" t="s">
        <v>4131</v>
      </c>
      <c r="E330" s="227">
        <v>41094</v>
      </c>
      <c r="F330" s="220">
        <f t="shared" si="8"/>
        <v>41125</v>
      </c>
      <c r="G330" s="229">
        <v>5771.3</v>
      </c>
      <c r="H330" s="225">
        <v>458</v>
      </c>
      <c r="I330" s="225" t="s">
        <v>1304</v>
      </c>
      <c r="J330" s="228"/>
    </row>
    <row r="331" spans="1:10">
      <c r="A331" s="216" t="s">
        <v>898</v>
      </c>
      <c r="B331" s="217" t="s">
        <v>916</v>
      </c>
      <c r="C331" s="226" t="s">
        <v>16858</v>
      </c>
      <c r="D331" s="225" t="s">
        <v>5048</v>
      </c>
      <c r="E331" s="227">
        <v>41108</v>
      </c>
      <c r="F331" s="220">
        <f t="shared" si="8"/>
        <v>41139</v>
      </c>
      <c r="G331" s="229">
        <v>5771.3</v>
      </c>
      <c r="H331" s="225">
        <v>459</v>
      </c>
      <c r="I331" s="225" t="s">
        <v>1304</v>
      </c>
      <c r="J331" s="228"/>
    </row>
    <row r="332" spans="1:10">
      <c r="A332" s="216" t="s">
        <v>1154</v>
      </c>
      <c r="B332" s="217" t="s">
        <v>1081</v>
      </c>
      <c r="C332" s="226" t="s">
        <v>16859</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16860</v>
      </c>
      <c r="B335" s="217" t="s">
        <v>2904</v>
      </c>
      <c r="C335" s="226" t="s">
        <v>16861</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16862</v>
      </c>
      <c r="D339" s="225" t="s">
        <v>4913</v>
      </c>
      <c r="E339" s="227">
        <v>41103</v>
      </c>
      <c r="F339" s="220">
        <f t="shared" si="8"/>
        <v>41134</v>
      </c>
      <c r="G339" s="229">
        <v>5771.3</v>
      </c>
      <c r="H339" s="225">
        <v>467</v>
      </c>
      <c r="I339" s="225" t="s">
        <v>1533</v>
      </c>
      <c r="J339" s="228"/>
    </row>
    <row r="340" spans="1:10">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16864</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16865</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16866</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16867</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16868</v>
      </c>
      <c r="D353" s="225" t="s">
        <v>5324</v>
      </c>
      <c r="E353" s="227">
        <v>41117</v>
      </c>
      <c r="F353" s="220">
        <f t="shared" si="8"/>
        <v>41148</v>
      </c>
      <c r="G353" s="229">
        <v>5771.3</v>
      </c>
      <c r="H353" s="225">
        <v>475</v>
      </c>
      <c r="I353" s="225" t="s">
        <v>1304</v>
      </c>
      <c r="J353" s="228"/>
    </row>
    <row r="354" spans="1:10">
      <c r="A354" s="216">
        <v>3782</v>
      </c>
      <c r="B354" s="217" t="s">
        <v>3735</v>
      </c>
      <c r="C354" s="226" t="s">
        <v>16869</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16870</v>
      </c>
      <c r="D358" s="225" t="s">
        <v>5053</v>
      </c>
      <c r="E358" s="227">
        <v>41108</v>
      </c>
      <c r="F358" s="220">
        <f t="shared" si="8"/>
        <v>41139</v>
      </c>
      <c r="G358" s="229">
        <v>5771.3</v>
      </c>
      <c r="H358" s="225">
        <v>480</v>
      </c>
      <c r="I358" s="225" t="s">
        <v>1304</v>
      </c>
      <c r="J358" s="228"/>
    </row>
    <row r="359" spans="1:10">
      <c r="A359" s="216" t="s">
        <v>905</v>
      </c>
      <c r="B359" s="217" t="s">
        <v>922</v>
      </c>
      <c r="C359" s="226" t="s">
        <v>16871</v>
      </c>
      <c r="D359" s="225" t="s">
        <v>5112</v>
      </c>
      <c r="E359" s="227">
        <v>41114</v>
      </c>
      <c r="F359" s="220">
        <f t="shared" si="8"/>
        <v>41145</v>
      </c>
      <c r="G359" s="229">
        <v>5771.3</v>
      </c>
      <c r="H359" s="225">
        <v>481</v>
      </c>
      <c r="I359" s="225" t="s">
        <v>1304</v>
      </c>
      <c r="J359" s="228"/>
    </row>
    <row r="360" spans="1:10">
      <c r="A360" s="216" t="s">
        <v>824</v>
      </c>
      <c r="B360" s="217" t="s">
        <v>825</v>
      </c>
      <c r="C360" s="226" t="s">
        <v>16872</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16873</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16874</v>
      </c>
      <c r="D368" s="225" t="s">
        <v>4132</v>
      </c>
      <c r="E368" s="227">
        <v>41108</v>
      </c>
      <c r="F368" s="220">
        <f t="shared" si="8"/>
        <v>41139</v>
      </c>
      <c r="G368" s="229">
        <v>5771.3</v>
      </c>
      <c r="H368" s="225">
        <f>H367</f>
        <v>486</v>
      </c>
      <c r="I368" s="225" t="s">
        <v>1304</v>
      </c>
      <c r="J368" s="228"/>
    </row>
    <row r="369" spans="1:10">
      <c r="A369" s="216" t="s">
        <v>1134</v>
      </c>
      <c r="B369" s="217" t="s">
        <v>1068</v>
      </c>
      <c r="C369" s="226" t="s">
        <v>16875</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16876</v>
      </c>
      <c r="D372" s="225" t="s">
        <v>4909</v>
      </c>
      <c r="E372" s="227">
        <v>41103</v>
      </c>
      <c r="F372" s="220">
        <f t="shared" si="8"/>
        <v>41134</v>
      </c>
      <c r="G372" s="229">
        <v>5771.3</v>
      </c>
      <c r="H372" s="225">
        <v>490</v>
      </c>
      <c r="I372" s="225" t="s">
        <v>1533</v>
      </c>
      <c r="J372" s="228"/>
    </row>
    <row r="373" spans="1:10">
      <c r="A373" s="216" t="s">
        <v>971</v>
      </c>
      <c r="B373" s="217" t="s">
        <v>970</v>
      </c>
      <c r="C373" s="226" t="s">
        <v>16877</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16878</v>
      </c>
      <c r="B375" s="217" t="s">
        <v>3285</v>
      </c>
      <c r="C375" s="226" t="s">
        <v>16879</v>
      </c>
      <c r="D375" s="225" t="s">
        <v>4135</v>
      </c>
      <c r="E375" s="227">
        <v>41092</v>
      </c>
      <c r="F375" s="220">
        <f t="shared" si="8"/>
        <v>41123</v>
      </c>
      <c r="G375" s="229">
        <v>5771.3</v>
      </c>
      <c r="H375" s="225">
        <v>493</v>
      </c>
      <c r="I375" s="225" t="s">
        <v>1533</v>
      </c>
      <c r="J375" s="228"/>
    </row>
    <row r="376" spans="1:10">
      <c r="A376" s="216" t="s">
        <v>828</v>
      </c>
      <c r="B376" s="217" t="s">
        <v>829</v>
      </c>
      <c r="C376" s="226" t="s">
        <v>16880</v>
      </c>
      <c r="D376" s="225" t="s">
        <v>4954</v>
      </c>
      <c r="E376" s="227">
        <v>41107</v>
      </c>
      <c r="F376" s="220">
        <f t="shared" si="8"/>
        <v>41138</v>
      </c>
      <c r="G376" s="229">
        <v>5771.3</v>
      </c>
      <c r="H376" s="225">
        <v>494</v>
      </c>
      <c r="I376" s="225" t="s">
        <v>1304</v>
      </c>
      <c r="J376" s="228"/>
    </row>
    <row r="377" spans="1:10">
      <c r="A377" s="216" t="s">
        <v>1158</v>
      </c>
      <c r="B377" s="217" t="s">
        <v>1084</v>
      </c>
      <c r="C377" s="226" t="s">
        <v>16881</v>
      </c>
      <c r="D377" s="225" t="s">
        <v>5115</v>
      </c>
      <c r="E377" s="227">
        <v>41116</v>
      </c>
      <c r="F377" s="220">
        <f t="shared" si="8"/>
        <v>41147</v>
      </c>
      <c r="G377" s="229">
        <v>5771.3</v>
      </c>
      <c r="H377" s="225">
        <v>495</v>
      </c>
      <c r="I377" s="225" t="s">
        <v>1304</v>
      </c>
      <c r="J377" s="228"/>
    </row>
    <row r="378" spans="1:10">
      <c r="A378" s="216" t="s">
        <v>16882</v>
      </c>
      <c r="B378" s="217" t="s">
        <v>831</v>
      </c>
      <c r="C378" s="226" t="s">
        <v>16883</v>
      </c>
      <c r="D378" s="225" t="s">
        <v>4308</v>
      </c>
      <c r="E378" s="227">
        <v>41094</v>
      </c>
      <c r="F378" s="220">
        <f t="shared" si="8"/>
        <v>41125</v>
      </c>
      <c r="G378" s="229">
        <v>5771.3</v>
      </c>
      <c r="H378" s="225">
        <v>496</v>
      </c>
      <c r="I378" s="225" t="s">
        <v>1304</v>
      </c>
      <c r="J378" s="228"/>
    </row>
    <row r="379" spans="1:10">
      <c r="A379" s="216" t="s">
        <v>724</v>
      </c>
      <c r="B379" s="217" t="s">
        <v>725</v>
      </c>
      <c r="C379" s="226" t="s">
        <v>16884</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16885</v>
      </c>
      <c r="B381" s="217" t="s">
        <v>3244</v>
      </c>
      <c r="C381" s="226" t="s">
        <v>16886</v>
      </c>
      <c r="D381" s="225" t="s">
        <v>4611</v>
      </c>
      <c r="E381" s="227">
        <v>41093</v>
      </c>
      <c r="F381" s="220">
        <f t="shared" si="8"/>
        <v>41124</v>
      </c>
      <c r="G381" s="229">
        <v>5771.3</v>
      </c>
      <c r="H381" s="225">
        <v>499</v>
      </c>
      <c r="I381" s="225" t="s">
        <v>1533</v>
      </c>
      <c r="J381" s="228"/>
    </row>
    <row r="382" spans="1:10">
      <c r="A382" s="216">
        <v>3599</v>
      </c>
      <c r="B382" s="217" t="s">
        <v>3247</v>
      </c>
      <c r="C382" s="226" t="s">
        <v>16887</v>
      </c>
      <c r="D382" s="225" t="s">
        <v>4614</v>
      </c>
      <c r="E382" s="227">
        <v>41103</v>
      </c>
      <c r="F382" s="220">
        <f t="shared" si="8"/>
        <v>41134</v>
      </c>
      <c r="G382" s="229">
        <v>5771.3</v>
      </c>
      <c r="H382" s="225">
        <v>501</v>
      </c>
      <c r="I382" s="225" t="s">
        <v>1533</v>
      </c>
      <c r="J382" s="228"/>
    </row>
    <row r="383" spans="1:10">
      <c r="A383" s="216" t="s">
        <v>738</v>
      </c>
      <c r="B383" s="217" t="s">
        <v>739</v>
      </c>
      <c r="C383" s="226" t="s">
        <v>16888</v>
      </c>
      <c r="D383" s="225" t="s">
        <v>4952</v>
      </c>
      <c r="E383" s="227">
        <v>41109</v>
      </c>
      <c r="F383" s="220">
        <f t="shared" si="8"/>
        <v>41140</v>
      </c>
      <c r="G383" s="229">
        <v>5771.3</v>
      </c>
      <c r="H383" s="225">
        <v>501</v>
      </c>
      <c r="I383" s="225" t="s">
        <v>1304</v>
      </c>
      <c r="J383" s="228"/>
    </row>
    <row r="384" spans="1:10">
      <c r="A384" s="216" t="s">
        <v>698</v>
      </c>
      <c r="B384" s="217" t="s">
        <v>699</v>
      </c>
      <c r="C384" s="226" t="s">
        <v>16889</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16892</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16893</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16894</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16895</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16896</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16897</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16898</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6485</v>
      </c>
      <c r="E429" s="227">
        <v>41145</v>
      </c>
      <c r="F429" s="220">
        <f t="shared" si="10"/>
        <v>41176</v>
      </c>
      <c r="G429" s="229">
        <v>5771.3</v>
      </c>
      <c r="H429" s="225">
        <f t="shared" si="12"/>
        <v>532</v>
      </c>
      <c r="I429" s="225" t="s">
        <v>1533</v>
      </c>
      <c r="J429" s="228"/>
    </row>
    <row r="430" spans="1:10">
      <c r="A430" s="216">
        <v>3819</v>
      </c>
      <c r="B430" s="217" t="s">
        <v>3926</v>
      </c>
      <c r="C430" s="225">
        <v>3819</v>
      </c>
      <c r="D430" s="225" t="s">
        <v>6489</v>
      </c>
      <c r="E430" s="227">
        <v>41148</v>
      </c>
      <c r="F430" s="220">
        <f t="shared" si="10"/>
        <v>41179</v>
      </c>
      <c r="G430" s="229">
        <v>5771.3</v>
      </c>
      <c r="H430" s="225">
        <f t="shared" si="12"/>
        <v>532</v>
      </c>
      <c r="I430" s="225" t="s">
        <v>1533</v>
      </c>
      <c r="J430" s="228"/>
    </row>
    <row r="431" spans="1:10">
      <c r="A431" s="216">
        <v>3820</v>
      </c>
      <c r="B431" s="217" t="s">
        <v>3926</v>
      </c>
      <c r="C431" s="225">
        <v>3820</v>
      </c>
      <c r="D431" s="225" t="s">
        <v>6493</v>
      </c>
      <c r="E431" s="227">
        <v>41148</v>
      </c>
      <c r="F431" s="220">
        <f t="shared" si="10"/>
        <v>41179</v>
      </c>
      <c r="G431" s="229">
        <v>5771.3</v>
      </c>
      <c r="H431" s="225">
        <f t="shared" si="12"/>
        <v>532</v>
      </c>
      <c r="I431" s="225" t="s">
        <v>1533</v>
      </c>
      <c r="J431" s="228"/>
    </row>
    <row r="432" spans="1:10">
      <c r="A432" s="216">
        <v>3830</v>
      </c>
      <c r="B432" s="217" t="s">
        <v>3926</v>
      </c>
      <c r="C432" s="226" t="s">
        <v>16899</v>
      </c>
      <c r="D432" s="225" t="s">
        <v>6491</v>
      </c>
      <c r="E432" s="227">
        <v>41149</v>
      </c>
      <c r="F432" s="220">
        <f t="shared" si="10"/>
        <v>41180</v>
      </c>
      <c r="G432" s="229">
        <v>5771.3</v>
      </c>
      <c r="H432" s="225">
        <f t="shared" si="12"/>
        <v>532</v>
      </c>
      <c r="I432" s="225" t="s">
        <v>1533</v>
      </c>
      <c r="J432" s="228"/>
    </row>
    <row r="433" spans="1:10">
      <c r="A433" s="216">
        <v>3817</v>
      </c>
      <c r="B433" s="217" t="s">
        <v>3926</v>
      </c>
      <c r="C433" s="225">
        <v>3817</v>
      </c>
      <c r="D433" s="225" t="s">
        <v>6488</v>
      </c>
      <c r="E433" s="227">
        <v>41150</v>
      </c>
      <c r="F433" s="220">
        <f t="shared" si="10"/>
        <v>41181</v>
      </c>
      <c r="G433" s="229">
        <v>5771.3</v>
      </c>
      <c r="H433" s="225">
        <f>H432</f>
        <v>532</v>
      </c>
      <c r="I433" s="226" t="s">
        <v>611</v>
      </c>
      <c r="J433" s="228"/>
    </row>
    <row r="434" spans="1:10">
      <c r="A434" s="216">
        <v>3831</v>
      </c>
      <c r="B434" s="217" t="s">
        <v>3926</v>
      </c>
      <c r="C434" s="225">
        <v>3831</v>
      </c>
      <c r="D434" s="225" t="s">
        <v>6597</v>
      </c>
      <c r="E434" s="227">
        <v>41150</v>
      </c>
      <c r="F434" s="220">
        <f t="shared" si="10"/>
        <v>41181</v>
      </c>
      <c r="G434" s="229">
        <v>5771.3</v>
      </c>
      <c r="H434" s="225">
        <f t="shared" si="12"/>
        <v>532</v>
      </c>
      <c r="I434" s="226" t="s">
        <v>611</v>
      </c>
      <c r="J434" s="228"/>
    </row>
    <row r="435" spans="1:10">
      <c r="A435" s="216">
        <v>3823</v>
      </c>
      <c r="B435" s="217" t="s">
        <v>3926</v>
      </c>
      <c r="C435" s="225">
        <v>3823</v>
      </c>
      <c r="D435" s="225" t="s">
        <v>6601</v>
      </c>
      <c r="E435" s="227">
        <v>41150</v>
      </c>
      <c r="F435" s="220">
        <f t="shared" si="10"/>
        <v>41181</v>
      </c>
      <c r="G435" s="229">
        <v>5771.3</v>
      </c>
      <c r="H435" s="225">
        <f t="shared" si="12"/>
        <v>532</v>
      </c>
      <c r="I435" s="226" t="s">
        <v>611</v>
      </c>
      <c r="J435" s="228"/>
    </row>
    <row r="436" spans="1:10">
      <c r="A436" s="216">
        <v>3826</v>
      </c>
      <c r="B436" s="217" t="s">
        <v>3926</v>
      </c>
      <c r="C436" s="225">
        <v>3826</v>
      </c>
      <c r="D436" s="225" t="s">
        <v>6738</v>
      </c>
      <c r="E436" s="227">
        <v>41151</v>
      </c>
      <c r="F436" s="220">
        <f t="shared" si="10"/>
        <v>41182</v>
      </c>
      <c r="G436" s="229">
        <v>5771.3</v>
      </c>
      <c r="H436" s="225">
        <f t="shared" si="12"/>
        <v>532</v>
      </c>
      <c r="I436" s="226" t="s">
        <v>611</v>
      </c>
      <c r="J436" s="228"/>
    </row>
    <row r="437" spans="1:10">
      <c r="A437" s="216">
        <v>3818</v>
      </c>
      <c r="B437" s="217" t="s">
        <v>3926</v>
      </c>
      <c r="C437" s="225">
        <v>3818</v>
      </c>
      <c r="D437" s="225" t="s">
        <v>6603</v>
      </c>
      <c r="E437" s="227">
        <v>41151</v>
      </c>
      <c r="F437" s="220">
        <f t="shared" si="10"/>
        <v>41182</v>
      </c>
      <c r="G437" s="229">
        <v>5771.3</v>
      </c>
      <c r="H437" s="225">
        <f t="shared" si="12"/>
        <v>532</v>
      </c>
      <c r="I437" s="226" t="s">
        <v>611</v>
      </c>
      <c r="J437" s="228"/>
    </row>
    <row r="438" spans="1:10">
      <c r="A438" s="216">
        <v>3814</v>
      </c>
      <c r="B438" s="217" t="s">
        <v>3926</v>
      </c>
      <c r="C438" s="225">
        <v>3814</v>
      </c>
      <c r="D438" s="225" t="s">
        <v>6496</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16900</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16901</v>
      </c>
      <c r="D450" s="225" t="s">
        <v>6454</v>
      </c>
      <c r="E450" s="227">
        <v>41145</v>
      </c>
      <c r="F450" s="220">
        <f t="shared" si="10"/>
        <v>41176</v>
      </c>
      <c r="G450" s="229">
        <v>5771.3</v>
      </c>
      <c r="H450" s="225">
        <f>H449+1</f>
        <v>537</v>
      </c>
      <c r="I450" s="225" t="s">
        <v>1304</v>
      </c>
      <c r="J450" s="228"/>
    </row>
    <row r="451" spans="1:10">
      <c r="A451" s="216" t="s">
        <v>2020</v>
      </c>
      <c r="B451" s="217" t="s">
        <v>2033</v>
      </c>
      <c r="C451" s="226" t="s">
        <v>16902</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6460</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16907</v>
      </c>
      <c r="E472" s="227">
        <v>41151</v>
      </c>
      <c r="F472" s="220">
        <f t="shared" si="13"/>
        <v>41182</v>
      </c>
      <c r="G472" s="229">
        <v>5771.3</v>
      </c>
      <c r="H472" s="225">
        <f>H471+1</f>
        <v>551</v>
      </c>
      <c r="I472" s="225" t="s">
        <v>1304</v>
      </c>
      <c r="J472" s="228"/>
    </row>
    <row r="473" spans="1:10">
      <c r="A473" s="216">
        <v>3452</v>
      </c>
      <c r="B473" s="217" t="s">
        <v>2904</v>
      </c>
      <c r="C473" s="226" t="s">
        <v>16908</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16909</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16910</v>
      </c>
      <c r="D484" s="225" t="s">
        <v>5200</v>
      </c>
      <c r="E484" s="227">
        <v>41135</v>
      </c>
      <c r="F484" s="220">
        <f t="shared" si="13"/>
        <v>41166</v>
      </c>
      <c r="G484" s="229">
        <v>5771.3</v>
      </c>
      <c r="H484" s="225">
        <f>H483+1</f>
        <v>559</v>
      </c>
      <c r="I484" s="225" t="s">
        <v>1304</v>
      </c>
      <c r="J484" s="228"/>
    </row>
    <row r="485" spans="1:10">
      <c r="A485" s="216" t="s">
        <v>1139</v>
      </c>
      <c r="B485" s="217" t="s">
        <v>1071</v>
      </c>
      <c r="C485" s="226" t="s">
        <v>16911</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16912</v>
      </c>
      <c r="D506" s="225" t="s">
        <v>5275</v>
      </c>
      <c r="E506" s="227">
        <v>41123</v>
      </c>
      <c r="F506" s="220">
        <f t="shared" si="13"/>
        <v>41154</v>
      </c>
      <c r="G506" s="229">
        <v>5771.3</v>
      </c>
      <c r="H506" s="225">
        <f>H505+1</f>
        <v>564</v>
      </c>
      <c r="I506" s="225" t="s">
        <v>1304</v>
      </c>
      <c r="J506" s="228"/>
    </row>
    <row r="507" spans="1:10">
      <c r="A507" s="216">
        <v>3558</v>
      </c>
      <c r="B507" s="217" t="s">
        <v>3069</v>
      </c>
      <c r="C507" s="226" t="s">
        <v>16913</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16914</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16915</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16916</v>
      </c>
      <c r="D528" s="225" t="s">
        <v>6502</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16917</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16918</v>
      </c>
      <c r="D535" s="225" t="s">
        <v>5732</v>
      </c>
      <c r="E535" s="227">
        <v>41128</v>
      </c>
      <c r="F535" s="220">
        <f t="shared" si="17"/>
        <v>41159</v>
      </c>
      <c r="G535" s="229">
        <v>5771.3</v>
      </c>
      <c r="H535" s="225">
        <f>H534</f>
        <v>571</v>
      </c>
      <c r="I535" s="225" t="s">
        <v>1304</v>
      </c>
      <c r="J535" s="228"/>
    </row>
    <row r="536" spans="1:10">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c r="A553" s="216">
        <v>3593</v>
      </c>
      <c r="B553" s="217" t="s">
        <v>3229</v>
      </c>
      <c r="C553" s="226" t="s">
        <v>16926</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16929</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6507</v>
      </c>
      <c r="E568" s="227">
        <v>41144</v>
      </c>
      <c r="F568" s="220">
        <f t="shared" si="17"/>
        <v>41175</v>
      </c>
      <c r="G568" s="229">
        <v>5771.3</v>
      </c>
      <c r="H568" s="225">
        <f t="shared" si="19"/>
        <v>593</v>
      </c>
      <c r="I568" s="225" t="s">
        <v>1304</v>
      </c>
      <c r="J568" s="228"/>
    </row>
    <row r="569" spans="1:10">
      <c r="A569" s="216" t="s">
        <v>730</v>
      </c>
      <c r="B569" s="217" t="s">
        <v>731</v>
      </c>
      <c r="C569" s="226" t="s">
        <v>16930</v>
      </c>
      <c r="D569" s="225" t="s">
        <v>6213</v>
      </c>
      <c r="E569" s="227">
        <v>41137</v>
      </c>
      <c r="F569" s="220">
        <f t="shared" si="17"/>
        <v>41168</v>
      </c>
      <c r="G569" s="229">
        <v>5771.3</v>
      </c>
      <c r="H569" s="225">
        <f>H568+1</f>
        <v>594</v>
      </c>
      <c r="I569" s="225" t="s">
        <v>1304</v>
      </c>
      <c r="J569" s="228"/>
    </row>
    <row r="570" spans="1:10">
      <c r="A570" s="216" t="s">
        <v>1111</v>
      </c>
      <c r="B570" s="217" t="s">
        <v>1112</v>
      </c>
      <c r="C570" s="226" t="s">
        <v>16931</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16932</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16933</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7782</v>
      </c>
      <c r="E587" s="234">
        <v>41178</v>
      </c>
      <c r="F587" s="220">
        <f t="shared" si="21"/>
        <v>41209</v>
      </c>
      <c r="G587" s="235">
        <v>5771.3</v>
      </c>
      <c r="H587" s="233">
        <v>615</v>
      </c>
      <c r="I587" s="233" t="s">
        <v>452</v>
      </c>
      <c r="J587" s="236"/>
    </row>
    <row r="588" spans="1:10">
      <c r="A588" s="230" t="s">
        <v>720</v>
      </c>
      <c r="B588" s="231" t="s">
        <v>721</v>
      </c>
      <c r="C588" s="232" t="s">
        <v>16940</v>
      </c>
      <c r="D588" s="233" t="s">
        <v>7142</v>
      </c>
      <c r="E588" s="234">
        <v>41165</v>
      </c>
      <c r="F588" s="220">
        <f t="shared" si="21"/>
        <v>41196</v>
      </c>
      <c r="G588" s="235">
        <v>5771.3</v>
      </c>
      <c r="H588" s="233">
        <v>616</v>
      </c>
      <c r="I588" s="233" t="s">
        <v>611</v>
      </c>
      <c r="J588" s="236"/>
    </row>
    <row r="589" spans="1:10">
      <c r="A589" s="230" t="s">
        <v>2026</v>
      </c>
      <c r="B589" s="231" t="s">
        <v>2038</v>
      </c>
      <c r="C589" s="232" t="s">
        <v>16941</v>
      </c>
      <c r="D589" s="233" t="s">
        <v>7342</v>
      </c>
      <c r="E589" s="234">
        <v>41169</v>
      </c>
      <c r="F589" s="220">
        <f t="shared" si="21"/>
        <v>41200</v>
      </c>
      <c r="G589" s="235">
        <v>5771.3</v>
      </c>
      <c r="H589" s="233">
        <v>617</v>
      </c>
      <c r="I589" s="233" t="s">
        <v>452</v>
      </c>
      <c r="J589" s="236"/>
    </row>
    <row r="590" spans="1:10">
      <c r="A590" s="230" t="s">
        <v>1126</v>
      </c>
      <c r="B590" s="231" t="s">
        <v>1063</v>
      </c>
      <c r="C590" s="232" t="s">
        <v>16942</v>
      </c>
      <c r="D590" s="233" t="s">
        <v>6800</v>
      </c>
      <c r="E590" s="234">
        <v>41157</v>
      </c>
      <c r="F590" s="220">
        <f t="shared" si="21"/>
        <v>41188</v>
      </c>
      <c r="G590" s="235">
        <v>5771.3</v>
      </c>
      <c r="H590" s="233">
        <v>618</v>
      </c>
      <c r="I590" s="233" t="s">
        <v>452</v>
      </c>
      <c r="J590" s="236"/>
    </row>
    <row r="591" spans="1:10">
      <c r="A591" s="230">
        <v>3670</v>
      </c>
      <c r="B591" s="231" t="s">
        <v>1849</v>
      </c>
      <c r="C591" s="232">
        <v>3670</v>
      </c>
      <c r="D591" s="233" t="s">
        <v>7477</v>
      </c>
      <c r="E591" s="234">
        <v>41172</v>
      </c>
      <c r="F591" s="220">
        <f t="shared" si="21"/>
        <v>41203</v>
      </c>
      <c r="G591" s="235">
        <v>5771.3</v>
      </c>
      <c r="H591" s="233">
        <v>619</v>
      </c>
      <c r="I591" s="233" t="s">
        <v>611</v>
      </c>
      <c r="J591" s="236"/>
    </row>
    <row r="592" spans="1:10">
      <c r="A592" s="230">
        <v>3742</v>
      </c>
      <c r="B592" s="231" t="s">
        <v>2103</v>
      </c>
      <c r="C592" s="232">
        <v>3742</v>
      </c>
      <c r="D592" s="233" t="s">
        <v>6806</v>
      </c>
      <c r="E592" s="234">
        <v>41162</v>
      </c>
      <c r="F592" s="220">
        <f t="shared" si="21"/>
        <v>41193</v>
      </c>
      <c r="G592" s="235">
        <v>5771.3</v>
      </c>
      <c r="H592" s="233">
        <v>620</v>
      </c>
      <c r="I592" s="233" t="s">
        <v>452</v>
      </c>
      <c r="J592" s="236"/>
    </row>
    <row r="593" spans="1:10">
      <c r="A593" s="230">
        <v>3739</v>
      </c>
      <c r="B593" s="231" t="s">
        <v>2103</v>
      </c>
      <c r="C593" s="232">
        <v>3739</v>
      </c>
      <c r="D593" s="233" t="s">
        <v>7150</v>
      </c>
      <c r="E593" s="234">
        <v>41165</v>
      </c>
      <c r="F593" s="220">
        <f t="shared" si="21"/>
        <v>41196</v>
      </c>
      <c r="G593" s="235">
        <v>5771.3</v>
      </c>
      <c r="H593" s="233">
        <v>620</v>
      </c>
      <c r="I593" s="233" t="s">
        <v>452</v>
      </c>
      <c r="J593" s="236"/>
    </row>
    <row r="594" spans="1:10">
      <c r="A594" s="230">
        <v>3736</v>
      </c>
      <c r="B594" s="231" t="s">
        <v>2103</v>
      </c>
      <c r="C594" s="232">
        <v>3736</v>
      </c>
      <c r="D594" s="233" t="s">
        <v>7152</v>
      </c>
      <c r="E594" s="234">
        <v>41164</v>
      </c>
      <c r="F594" s="220">
        <f t="shared" si="21"/>
        <v>41195</v>
      </c>
      <c r="G594" s="235">
        <v>5771.3</v>
      </c>
      <c r="H594" s="233">
        <v>620</v>
      </c>
      <c r="I594" s="233" t="s">
        <v>452</v>
      </c>
      <c r="J594" s="236"/>
    </row>
    <row r="595" spans="1:10">
      <c r="A595" s="230" t="s">
        <v>1246</v>
      </c>
      <c r="B595" s="231" t="s">
        <v>964</v>
      </c>
      <c r="C595" s="232" t="s">
        <v>16943</v>
      </c>
      <c r="D595" s="233" t="s">
        <v>6453</v>
      </c>
      <c r="E595" s="234">
        <v>41172</v>
      </c>
      <c r="F595" s="220">
        <f t="shared" si="21"/>
        <v>41203</v>
      </c>
      <c r="G595" s="235">
        <v>5771.3</v>
      </c>
      <c r="H595" s="233">
        <v>621</v>
      </c>
      <c r="I595" s="233" t="s">
        <v>452</v>
      </c>
      <c r="J595" s="236"/>
    </row>
    <row r="596" spans="1:10">
      <c r="A596" s="230">
        <v>3628</v>
      </c>
      <c r="B596" s="231" t="s">
        <v>3185</v>
      </c>
      <c r="C596" s="232">
        <v>3628</v>
      </c>
      <c r="D596" s="233" t="s">
        <v>7777</v>
      </c>
      <c r="E596" s="234">
        <v>41179</v>
      </c>
      <c r="F596" s="220">
        <f t="shared" si="21"/>
        <v>41210</v>
      </c>
      <c r="G596" s="235">
        <v>5771.3</v>
      </c>
      <c r="H596" s="233">
        <v>622</v>
      </c>
      <c r="I596" s="233" t="s">
        <v>452</v>
      </c>
      <c r="J596" s="236"/>
    </row>
    <row r="597" spans="1:10">
      <c r="A597" s="230">
        <v>3616</v>
      </c>
      <c r="B597" s="231" t="s">
        <v>3185</v>
      </c>
      <c r="C597" s="232">
        <v>3616</v>
      </c>
      <c r="D597" s="233" t="s">
        <v>7522</v>
      </c>
      <c r="E597" s="234">
        <v>41176</v>
      </c>
      <c r="F597" s="220">
        <f t="shared" si="21"/>
        <v>41207</v>
      </c>
      <c r="G597" s="235">
        <v>5771.3</v>
      </c>
      <c r="H597" s="233">
        <v>622</v>
      </c>
      <c r="I597" s="233" t="s">
        <v>452</v>
      </c>
      <c r="J597" s="236"/>
    </row>
    <row r="598" spans="1:10">
      <c r="A598" s="230">
        <v>3618</v>
      </c>
      <c r="B598" s="231" t="s">
        <v>3185</v>
      </c>
      <c r="C598" s="232">
        <v>3618</v>
      </c>
      <c r="D598" s="233" t="s">
        <v>7474</v>
      </c>
      <c r="E598" s="234">
        <v>41171</v>
      </c>
      <c r="F598" s="220">
        <f t="shared" si="21"/>
        <v>41202</v>
      </c>
      <c r="G598" s="235">
        <v>5771.3</v>
      </c>
      <c r="H598" s="233">
        <v>622</v>
      </c>
      <c r="I598" s="233" t="s">
        <v>452</v>
      </c>
      <c r="J598" s="236"/>
    </row>
    <row r="599" spans="1:10">
      <c r="A599" s="230">
        <v>4152</v>
      </c>
      <c r="B599" s="231" t="s">
        <v>6167</v>
      </c>
      <c r="C599" s="232">
        <v>4152</v>
      </c>
      <c r="D599" s="233" t="s">
        <v>7545</v>
      </c>
      <c r="E599" s="234">
        <v>41177</v>
      </c>
      <c r="F599" s="220">
        <f t="shared" si="21"/>
        <v>41208</v>
      </c>
      <c r="G599" s="235">
        <v>5771.3</v>
      </c>
      <c r="H599" s="233">
        <v>623</v>
      </c>
      <c r="I599" s="233" t="s">
        <v>452</v>
      </c>
      <c r="J599" s="236"/>
    </row>
    <row r="600" spans="1:10">
      <c r="A600" s="230">
        <v>4153</v>
      </c>
      <c r="B600" s="231" t="s">
        <v>5874</v>
      </c>
      <c r="C600" s="232">
        <v>4153</v>
      </c>
      <c r="D600" s="233" t="s">
        <v>7546</v>
      </c>
      <c r="E600" s="234">
        <v>41172</v>
      </c>
      <c r="F600" s="220">
        <f t="shared" si="21"/>
        <v>41203</v>
      </c>
      <c r="G600" s="235">
        <v>5771.3</v>
      </c>
      <c r="H600" s="233">
        <v>624</v>
      </c>
      <c r="I600" s="233" t="s">
        <v>452</v>
      </c>
      <c r="J600" s="236"/>
    </row>
    <row r="601" spans="1:10">
      <c r="A601" s="230">
        <v>4155</v>
      </c>
      <c r="B601" s="231" t="s">
        <v>5874</v>
      </c>
      <c r="C601" s="232">
        <v>4155</v>
      </c>
      <c r="D601" s="233" t="s">
        <v>7548</v>
      </c>
      <c r="E601" s="234">
        <v>41173</v>
      </c>
      <c r="F601" s="220">
        <f t="shared" si="21"/>
        <v>41204</v>
      </c>
      <c r="G601" s="235">
        <v>5771.3</v>
      </c>
      <c r="H601" s="233">
        <v>624</v>
      </c>
      <c r="I601" s="233" t="s">
        <v>452</v>
      </c>
      <c r="J601" s="236"/>
    </row>
    <row r="602" spans="1:10">
      <c r="A602" s="230">
        <v>3515</v>
      </c>
      <c r="B602" s="231" t="s">
        <v>2603</v>
      </c>
      <c r="C602" s="232">
        <v>3515</v>
      </c>
      <c r="D602" s="233" t="s">
        <v>6737</v>
      </c>
      <c r="E602" s="234">
        <v>41152</v>
      </c>
      <c r="F602" s="220">
        <f t="shared" si="21"/>
        <v>41183</v>
      </c>
      <c r="G602" s="235">
        <v>5771.3</v>
      </c>
      <c r="H602" s="233">
        <v>625</v>
      </c>
      <c r="I602" s="233" t="s">
        <v>452</v>
      </c>
      <c r="J602" s="236"/>
    </row>
    <row r="603" spans="1:10">
      <c r="A603" s="230" t="s">
        <v>2149</v>
      </c>
      <c r="B603" s="231" t="s">
        <v>2150</v>
      </c>
      <c r="C603" s="232" t="s">
        <v>16944</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7371</v>
      </c>
      <c r="E604" s="234">
        <v>41166</v>
      </c>
      <c r="F604" s="220">
        <f t="shared" si="21"/>
        <v>41197</v>
      </c>
      <c r="G604" s="235">
        <v>5771.3</v>
      </c>
      <c r="H604" s="233">
        <v>627</v>
      </c>
      <c r="I604" s="233" t="s">
        <v>452</v>
      </c>
      <c r="J604" s="236"/>
    </row>
    <row r="605" spans="1:10">
      <c r="A605" s="230">
        <v>4082</v>
      </c>
      <c r="B605" s="231" t="s">
        <v>2155</v>
      </c>
      <c r="C605" s="232">
        <v>4082</v>
      </c>
      <c r="D605" s="233" t="s">
        <v>7163</v>
      </c>
      <c r="E605" s="234">
        <v>41166</v>
      </c>
      <c r="F605" s="220">
        <f t="shared" si="21"/>
        <v>41197</v>
      </c>
      <c r="G605" s="235">
        <v>5771.3</v>
      </c>
      <c r="H605" s="233">
        <v>627</v>
      </c>
      <c r="I605" s="233" t="s">
        <v>452</v>
      </c>
      <c r="J605" s="236"/>
    </row>
    <row r="606" spans="1:10">
      <c r="A606" s="230">
        <v>4083</v>
      </c>
      <c r="B606" s="231" t="s">
        <v>2155</v>
      </c>
      <c r="C606" s="232">
        <v>4083</v>
      </c>
      <c r="D606" s="233" t="s">
        <v>7166</v>
      </c>
      <c r="E606" s="234">
        <v>41165</v>
      </c>
      <c r="F606" s="220">
        <f t="shared" si="21"/>
        <v>41196</v>
      </c>
      <c r="G606" s="235">
        <v>5771.3</v>
      </c>
      <c r="H606" s="233">
        <v>627</v>
      </c>
      <c r="I606" s="233" t="s">
        <v>452</v>
      </c>
      <c r="J606" s="236"/>
    </row>
    <row r="607" spans="1:10">
      <c r="A607" s="230">
        <v>4180</v>
      </c>
      <c r="B607" s="231" t="s">
        <v>201</v>
      </c>
      <c r="C607" s="232">
        <v>4180</v>
      </c>
      <c r="D607" s="233" t="s">
        <v>17820</v>
      </c>
      <c r="E607" s="234">
        <v>41177</v>
      </c>
      <c r="F607" s="220">
        <f t="shared" si="21"/>
        <v>41208</v>
      </c>
      <c r="G607" s="235">
        <v>5771.3</v>
      </c>
      <c r="H607" s="233">
        <v>628</v>
      </c>
      <c r="I607" s="233" t="s">
        <v>452</v>
      </c>
      <c r="J607" s="236"/>
    </row>
    <row r="608" spans="1:10">
      <c r="A608" s="230">
        <v>4086</v>
      </c>
      <c r="B608" s="231" t="s">
        <v>912</v>
      </c>
      <c r="C608" s="232">
        <v>4086</v>
      </c>
      <c r="D608" s="233" t="s">
        <v>7493</v>
      </c>
      <c r="E608" s="234">
        <v>41171</v>
      </c>
      <c r="F608" s="220">
        <f t="shared" si="21"/>
        <v>41202</v>
      </c>
      <c r="G608" s="235">
        <v>5771.3</v>
      </c>
      <c r="H608" s="233">
        <v>629</v>
      </c>
      <c r="I608" s="233" t="s">
        <v>452</v>
      </c>
      <c r="J608" s="236"/>
    </row>
    <row r="609" spans="1:10">
      <c r="A609" s="230">
        <v>4085</v>
      </c>
      <c r="B609" s="231" t="s">
        <v>912</v>
      </c>
      <c r="C609" s="232">
        <v>4085</v>
      </c>
      <c r="D609" s="233" t="s">
        <v>7370</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6901</v>
      </c>
      <c r="E611" s="234">
        <v>41157</v>
      </c>
      <c r="F611" s="220">
        <f t="shared" si="21"/>
        <v>41188</v>
      </c>
      <c r="G611" s="235">
        <v>5771.3</v>
      </c>
      <c r="H611" s="233">
        <v>630</v>
      </c>
      <c r="I611" s="233" t="s">
        <v>452</v>
      </c>
      <c r="J611" s="236"/>
    </row>
    <row r="612" spans="1:10">
      <c r="A612" s="230">
        <v>3318</v>
      </c>
      <c r="B612" s="231" t="s">
        <v>2375</v>
      </c>
      <c r="C612" s="232">
        <v>3318</v>
      </c>
      <c r="D612" s="233" t="s">
        <v>7519</v>
      </c>
      <c r="E612" s="234">
        <v>41173</v>
      </c>
      <c r="F612" s="220">
        <f t="shared" si="21"/>
        <v>41204</v>
      </c>
      <c r="G612" s="235">
        <v>5771.3</v>
      </c>
      <c r="H612" s="233">
        <v>631</v>
      </c>
      <c r="I612" s="233" t="s">
        <v>452</v>
      </c>
      <c r="J612" s="236"/>
    </row>
    <row r="613" spans="1:10">
      <c r="A613" s="230">
        <v>4391</v>
      </c>
      <c r="B613" s="231" t="s">
        <v>7314</v>
      </c>
      <c r="C613" s="232">
        <v>4391</v>
      </c>
      <c r="D613" s="233" t="s">
        <v>7626</v>
      </c>
      <c r="E613" s="234">
        <v>41178</v>
      </c>
      <c r="F613" s="220">
        <f t="shared" si="21"/>
        <v>41209</v>
      </c>
      <c r="G613" s="235">
        <v>5771.3</v>
      </c>
      <c r="H613" s="233">
        <v>632</v>
      </c>
      <c r="I613" s="233" t="s">
        <v>452</v>
      </c>
      <c r="J613" s="236"/>
    </row>
    <row r="614" spans="1:10">
      <c r="A614" s="230">
        <v>4390</v>
      </c>
      <c r="B614" s="231" t="s">
        <v>7314</v>
      </c>
      <c r="C614" s="232">
        <v>4390</v>
      </c>
      <c r="D614" s="233" t="s">
        <v>7627</v>
      </c>
      <c r="E614" s="234">
        <v>41177</v>
      </c>
      <c r="F614" s="220">
        <f t="shared" si="21"/>
        <v>41208</v>
      </c>
      <c r="G614" s="235">
        <v>5771.3</v>
      </c>
      <c r="H614" s="233">
        <v>632</v>
      </c>
      <c r="I614" s="233" t="s">
        <v>452</v>
      </c>
      <c r="J614" s="236"/>
    </row>
    <row r="615" spans="1:10">
      <c r="A615" s="230">
        <v>4198</v>
      </c>
      <c r="B615" s="231" t="s">
        <v>164</v>
      </c>
      <c r="C615" s="232">
        <v>4198</v>
      </c>
      <c r="D615" s="233" t="s">
        <v>7501</v>
      </c>
      <c r="E615" s="234">
        <v>41171</v>
      </c>
      <c r="F615" s="220">
        <f t="shared" si="21"/>
        <v>41202</v>
      </c>
      <c r="G615" s="235">
        <v>5771.3</v>
      </c>
      <c r="H615" s="233">
        <v>633</v>
      </c>
      <c r="I615" s="233" t="s">
        <v>452</v>
      </c>
      <c r="J615" s="236"/>
    </row>
    <row r="616" spans="1:10">
      <c r="A616" s="230">
        <v>4194</v>
      </c>
      <c r="B616" s="231" t="s">
        <v>164</v>
      </c>
      <c r="C616" s="232">
        <v>4194</v>
      </c>
      <c r="D616" s="233" t="s">
        <v>7556</v>
      </c>
      <c r="E616" s="234">
        <v>41173</v>
      </c>
      <c r="F616" s="220">
        <f t="shared" si="21"/>
        <v>41204</v>
      </c>
      <c r="G616" s="235">
        <v>5771.3</v>
      </c>
      <c r="H616" s="233">
        <v>633</v>
      </c>
      <c r="I616" s="233" t="s">
        <v>452</v>
      </c>
      <c r="J616" s="236"/>
    </row>
    <row r="617" spans="1:10">
      <c r="A617" s="230">
        <v>4195</v>
      </c>
      <c r="B617" s="231" t="s">
        <v>164</v>
      </c>
      <c r="C617" s="232" t="s">
        <v>16945</v>
      </c>
      <c r="D617" s="233" t="s">
        <v>7559</v>
      </c>
      <c r="E617" s="234">
        <v>41173</v>
      </c>
      <c r="F617" s="220">
        <f t="shared" si="21"/>
        <v>41204</v>
      </c>
      <c r="G617" s="235">
        <v>5771.3</v>
      </c>
      <c r="H617" s="233">
        <v>633</v>
      </c>
      <c r="I617" s="233" t="s">
        <v>1304</v>
      </c>
      <c r="J617" s="236"/>
    </row>
    <row r="618" spans="1:10">
      <c r="A618" s="230">
        <v>4197</v>
      </c>
      <c r="B618" s="231" t="s">
        <v>164</v>
      </c>
      <c r="C618" s="232">
        <v>4197</v>
      </c>
      <c r="D618" s="233" t="s">
        <v>7376</v>
      </c>
      <c r="E618" s="234">
        <v>41172</v>
      </c>
      <c r="F618" s="220">
        <f t="shared" si="21"/>
        <v>41203</v>
      </c>
      <c r="G618" s="235">
        <v>5771.3</v>
      </c>
      <c r="H618" s="233">
        <v>633</v>
      </c>
      <c r="I618" s="233" t="s">
        <v>452</v>
      </c>
      <c r="J618" s="236"/>
    </row>
    <row r="619" spans="1:10">
      <c r="A619" s="230">
        <v>4196</v>
      </c>
      <c r="B619" s="231" t="s">
        <v>164</v>
      </c>
      <c r="C619" s="232">
        <v>4196</v>
      </c>
      <c r="D619" s="233" t="s">
        <v>7503</v>
      </c>
      <c r="E619" s="234">
        <v>41173</v>
      </c>
      <c r="F619" s="220">
        <f t="shared" si="21"/>
        <v>41204</v>
      </c>
      <c r="G619" s="235">
        <v>5771.3</v>
      </c>
      <c r="H619" s="233">
        <v>633</v>
      </c>
      <c r="I619" s="233" t="s">
        <v>452</v>
      </c>
      <c r="J619" s="236"/>
    </row>
    <row r="620" spans="1:10">
      <c r="A620" s="230">
        <v>4201</v>
      </c>
      <c r="B620" s="231" t="s">
        <v>164</v>
      </c>
      <c r="C620" s="232">
        <v>4201</v>
      </c>
      <c r="D620" s="233" t="s">
        <v>7803</v>
      </c>
      <c r="E620" s="234">
        <v>41179</v>
      </c>
      <c r="F620" s="220">
        <f t="shared" si="21"/>
        <v>41210</v>
      </c>
      <c r="G620" s="235">
        <v>5771.3</v>
      </c>
      <c r="H620" s="233">
        <v>633</v>
      </c>
      <c r="I620" s="233" t="s">
        <v>452</v>
      </c>
      <c r="J620" s="236"/>
    </row>
    <row r="621" spans="1:10">
      <c r="A621" s="230">
        <v>4200</v>
      </c>
      <c r="B621" s="231" t="s">
        <v>164</v>
      </c>
      <c r="C621" s="232">
        <v>4200</v>
      </c>
      <c r="D621" s="233" t="s">
        <v>17826</v>
      </c>
      <c r="E621" s="234">
        <v>41179</v>
      </c>
      <c r="F621" s="220">
        <f t="shared" si="21"/>
        <v>41210</v>
      </c>
      <c r="G621" s="235">
        <v>5771.3</v>
      </c>
      <c r="H621" s="233">
        <v>633</v>
      </c>
      <c r="I621" s="233" t="s">
        <v>452</v>
      </c>
      <c r="J621" s="236"/>
    </row>
    <row r="622" spans="1:10">
      <c r="A622" s="230">
        <v>4377</v>
      </c>
      <c r="B622" s="231" t="s">
        <v>6837</v>
      </c>
      <c r="C622" s="232">
        <v>4377</v>
      </c>
      <c r="D622" s="233" t="s">
        <v>7189</v>
      </c>
      <c r="E622" s="234">
        <v>41165</v>
      </c>
      <c r="F622" s="220">
        <f t="shared" si="21"/>
        <v>41196</v>
      </c>
      <c r="G622" s="235">
        <v>5771.3</v>
      </c>
      <c r="H622" s="233">
        <v>634</v>
      </c>
      <c r="I622" s="233" t="s">
        <v>452</v>
      </c>
      <c r="J622" s="236"/>
    </row>
    <row r="623" spans="1:10">
      <c r="A623" s="230">
        <v>4376</v>
      </c>
      <c r="B623" s="231" t="s">
        <v>6837</v>
      </c>
      <c r="C623" s="232">
        <v>4376</v>
      </c>
      <c r="D623" s="233" t="s">
        <v>7191</v>
      </c>
      <c r="E623" s="234">
        <v>41165</v>
      </c>
      <c r="F623" s="220">
        <f t="shared" si="21"/>
        <v>41196</v>
      </c>
      <c r="G623" s="235">
        <v>5771.3</v>
      </c>
      <c r="H623" s="233">
        <v>634</v>
      </c>
      <c r="I623" s="233" t="s">
        <v>452</v>
      </c>
      <c r="J623" s="236"/>
    </row>
    <row r="624" spans="1:10">
      <c r="A624" s="230">
        <v>4375</v>
      </c>
      <c r="B624" s="231" t="s">
        <v>6837</v>
      </c>
      <c r="C624" s="232">
        <v>4375</v>
      </c>
      <c r="D624" s="233" t="s">
        <v>7194</v>
      </c>
      <c r="E624" s="234">
        <v>41166</v>
      </c>
      <c r="F624" s="220">
        <f t="shared" si="21"/>
        <v>41197</v>
      </c>
      <c r="G624" s="235">
        <v>5771.3</v>
      </c>
      <c r="H624" s="233">
        <v>634</v>
      </c>
      <c r="I624" s="233" t="s">
        <v>452</v>
      </c>
      <c r="J624" s="236"/>
    </row>
    <row r="625" spans="1:10">
      <c r="A625" s="230" t="s">
        <v>1125</v>
      </c>
      <c r="B625" s="231" t="s">
        <v>1062</v>
      </c>
      <c r="C625" s="232" t="s">
        <v>16946</v>
      </c>
      <c r="D625" s="233" t="s">
        <v>6458</v>
      </c>
      <c r="E625" s="234">
        <v>41152</v>
      </c>
      <c r="F625" s="220">
        <f t="shared" si="21"/>
        <v>41183</v>
      </c>
      <c r="G625" s="235">
        <v>5771.3</v>
      </c>
      <c r="H625" s="233">
        <v>635</v>
      </c>
      <c r="I625" s="233" t="s">
        <v>452</v>
      </c>
      <c r="J625" s="236"/>
    </row>
    <row r="626" spans="1:10">
      <c r="A626" s="230">
        <v>3998</v>
      </c>
      <c r="B626" s="231" t="s">
        <v>1653</v>
      </c>
      <c r="C626" s="232">
        <v>3998</v>
      </c>
      <c r="D626" s="233" t="s">
        <v>7347</v>
      </c>
      <c r="E626" s="234">
        <v>41170</v>
      </c>
      <c r="F626" s="220">
        <f t="shared" si="21"/>
        <v>41201</v>
      </c>
      <c r="G626" s="235">
        <v>5771.3</v>
      </c>
      <c r="H626" s="233">
        <v>636</v>
      </c>
      <c r="I626" s="233" t="s">
        <v>452</v>
      </c>
      <c r="J626" s="236"/>
    </row>
    <row r="627" spans="1:10">
      <c r="A627" s="230">
        <v>3999</v>
      </c>
      <c r="B627" s="231" t="s">
        <v>1653</v>
      </c>
      <c r="C627" s="232">
        <v>3999</v>
      </c>
      <c r="D627" s="233" t="s">
        <v>16947</v>
      </c>
      <c r="E627" s="234">
        <v>41172</v>
      </c>
      <c r="F627" s="220">
        <f t="shared" si="21"/>
        <v>41203</v>
      </c>
      <c r="G627" s="235">
        <v>5771.3</v>
      </c>
      <c r="H627" s="233">
        <v>636</v>
      </c>
      <c r="I627" s="233" t="s">
        <v>452</v>
      </c>
      <c r="J627" s="236"/>
    </row>
    <row r="628" spans="1:10">
      <c r="A628" s="230">
        <v>3999</v>
      </c>
      <c r="B628" s="231" t="s">
        <v>1653</v>
      </c>
      <c r="C628" s="232" t="s">
        <v>16948</v>
      </c>
      <c r="D628" s="233" t="s">
        <v>7525</v>
      </c>
      <c r="E628" s="234">
        <v>41173</v>
      </c>
      <c r="F628" s="220">
        <f t="shared" si="21"/>
        <v>41204</v>
      </c>
      <c r="G628" s="235">
        <v>5771.3</v>
      </c>
      <c r="H628" s="233">
        <v>636</v>
      </c>
      <c r="I628" s="233" t="s">
        <v>452</v>
      </c>
      <c r="J628" s="236"/>
    </row>
    <row r="629" spans="1:10">
      <c r="A629" s="230">
        <v>4001</v>
      </c>
      <c r="B629" s="231" t="s">
        <v>1653</v>
      </c>
      <c r="C629" s="232">
        <v>4001</v>
      </c>
      <c r="D629" s="233" t="s">
        <v>7154</v>
      </c>
      <c r="E629" s="234">
        <v>41173</v>
      </c>
      <c r="F629" s="220">
        <f t="shared" si="21"/>
        <v>41204</v>
      </c>
      <c r="G629" s="235">
        <v>5771.3</v>
      </c>
      <c r="H629" s="233">
        <v>636</v>
      </c>
      <c r="I629" s="233" t="s">
        <v>452</v>
      </c>
      <c r="J629" s="236"/>
    </row>
    <row r="630" spans="1:10">
      <c r="A630" s="230">
        <v>4003</v>
      </c>
      <c r="B630" s="231" t="s">
        <v>1653</v>
      </c>
      <c r="C630" s="232">
        <v>4003</v>
      </c>
      <c r="D630" s="233" t="s">
        <v>7787</v>
      </c>
      <c r="E630" s="234">
        <v>41179</v>
      </c>
      <c r="F630" s="220">
        <f t="shared" si="21"/>
        <v>41210</v>
      </c>
      <c r="G630" s="235">
        <v>5771.3</v>
      </c>
      <c r="H630" s="233">
        <v>636</v>
      </c>
      <c r="I630" s="233" t="s">
        <v>452</v>
      </c>
      <c r="J630" s="236"/>
    </row>
    <row r="631" spans="1:10">
      <c r="A631" s="230">
        <v>4004</v>
      </c>
      <c r="B631" s="231" t="s">
        <v>1653</v>
      </c>
      <c r="C631" s="232">
        <v>4004</v>
      </c>
      <c r="D631" s="233" t="s">
        <v>7349</v>
      </c>
      <c r="E631" s="234">
        <v>41170</v>
      </c>
      <c r="F631" s="220">
        <f t="shared" si="21"/>
        <v>41201</v>
      </c>
      <c r="G631" s="235">
        <v>5771.3</v>
      </c>
      <c r="H631" s="233">
        <v>636</v>
      </c>
      <c r="I631" s="233" t="s">
        <v>452</v>
      </c>
      <c r="J631" s="236"/>
    </row>
    <row r="632" spans="1:10">
      <c r="A632" s="230">
        <v>4005</v>
      </c>
      <c r="B632" s="231" t="s">
        <v>1653</v>
      </c>
      <c r="C632" s="232">
        <v>4005</v>
      </c>
      <c r="D632" s="233" t="s">
        <v>7789</v>
      </c>
      <c r="E632" s="234">
        <v>41177</v>
      </c>
      <c r="F632" s="220">
        <f t="shared" si="21"/>
        <v>41208</v>
      </c>
      <c r="G632" s="235">
        <v>5771.3</v>
      </c>
      <c r="H632" s="233">
        <v>636</v>
      </c>
      <c r="I632" s="233" t="s">
        <v>452</v>
      </c>
      <c r="J632" s="236"/>
    </row>
    <row r="633" spans="1:10">
      <c r="A633" s="230">
        <v>4006</v>
      </c>
      <c r="B633" s="231" t="s">
        <v>1653</v>
      </c>
      <c r="C633" s="232">
        <v>4006</v>
      </c>
      <c r="D633" s="233" t="s">
        <v>7351</v>
      </c>
      <c r="E633" s="234">
        <v>41171</v>
      </c>
      <c r="F633" s="220">
        <f t="shared" si="21"/>
        <v>41202</v>
      </c>
      <c r="G633" s="235">
        <v>5771.3</v>
      </c>
      <c r="H633" s="233">
        <v>636</v>
      </c>
      <c r="I633" s="233" t="s">
        <v>452</v>
      </c>
      <c r="J633" s="236"/>
    </row>
    <row r="634" spans="1:10">
      <c r="A634" s="230">
        <v>4007</v>
      </c>
      <c r="B634" s="231" t="s">
        <v>1653</v>
      </c>
      <c r="C634" s="232">
        <v>4007</v>
      </c>
      <c r="D634" s="233" t="s">
        <v>7484</v>
      </c>
      <c r="E634" s="234">
        <v>41172</v>
      </c>
      <c r="F634" s="220">
        <f t="shared" si="21"/>
        <v>41203</v>
      </c>
      <c r="G634" s="235">
        <v>5771.3</v>
      </c>
      <c r="H634" s="233">
        <v>636</v>
      </c>
      <c r="I634" s="233" t="s">
        <v>452</v>
      </c>
      <c r="J634" s="236"/>
    </row>
    <row r="635" spans="1:10">
      <c r="A635" s="230">
        <v>4009</v>
      </c>
      <c r="B635" s="231" t="s">
        <v>1653</v>
      </c>
      <c r="C635" s="232">
        <v>4009</v>
      </c>
      <c r="D635" s="233" t="s">
        <v>7353</v>
      </c>
      <c r="E635" s="234">
        <v>41170</v>
      </c>
      <c r="F635" s="220">
        <f t="shared" si="21"/>
        <v>41201</v>
      </c>
      <c r="G635" s="235">
        <v>5771.3</v>
      </c>
      <c r="H635" s="233">
        <v>636</v>
      </c>
      <c r="I635" s="233" t="s">
        <v>452</v>
      </c>
      <c r="J635" s="236"/>
    </row>
    <row r="636" spans="1:10">
      <c r="A636" s="230">
        <v>4010</v>
      </c>
      <c r="B636" s="231" t="s">
        <v>1653</v>
      </c>
      <c r="C636" s="232">
        <v>4010</v>
      </c>
      <c r="D636" s="233" t="s">
        <v>7485</v>
      </c>
      <c r="E636" s="234">
        <v>41176</v>
      </c>
      <c r="F636" s="220">
        <f t="shared" si="21"/>
        <v>41207</v>
      </c>
      <c r="G636" s="235">
        <v>5771.3</v>
      </c>
      <c r="H636" s="233">
        <v>636</v>
      </c>
      <c r="I636" s="233" t="s">
        <v>452</v>
      </c>
      <c r="J636" s="236"/>
    </row>
    <row r="637" spans="1:10">
      <c r="A637" s="230">
        <v>4011</v>
      </c>
      <c r="B637" s="231" t="s">
        <v>1653</v>
      </c>
      <c r="C637" s="232">
        <v>4011</v>
      </c>
      <c r="D637" s="233" t="s">
        <v>7530</v>
      </c>
      <c r="E637" s="234">
        <v>41173</v>
      </c>
      <c r="F637" s="220">
        <f t="shared" si="21"/>
        <v>41204</v>
      </c>
      <c r="G637" s="235">
        <v>5771.3</v>
      </c>
      <c r="H637" s="233">
        <v>636</v>
      </c>
      <c r="I637" s="233" t="s">
        <v>452</v>
      </c>
      <c r="J637" s="236"/>
    </row>
    <row r="638" spans="1:10">
      <c r="A638" s="230">
        <v>4014</v>
      </c>
      <c r="B638" s="231" t="s">
        <v>1653</v>
      </c>
      <c r="C638" s="232">
        <v>4014</v>
      </c>
      <c r="D638" s="233" t="s">
        <v>7791</v>
      </c>
      <c r="E638" s="234">
        <v>41179</v>
      </c>
      <c r="F638" s="220">
        <f t="shared" si="21"/>
        <v>41210</v>
      </c>
      <c r="G638" s="235">
        <v>5771.3</v>
      </c>
      <c r="H638" s="233">
        <v>636</v>
      </c>
      <c r="I638" s="233" t="s">
        <v>452</v>
      </c>
      <c r="J638" s="236"/>
    </row>
    <row r="639" spans="1:10">
      <c r="A639" s="230">
        <v>4016</v>
      </c>
      <c r="B639" s="231" t="s">
        <v>1653</v>
      </c>
      <c r="C639" s="232">
        <v>4016</v>
      </c>
      <c r="D639" s="233" t="s">
        <v>7155</v>
      </c>
      <c r="E639" s="234">
        <v>41169</v>
      </c>
      <c r="F639" s="220">
        <f t="shared" si="21"/>
        <v>41200</v>
      </c>
      <c r="G639" s="235">
        <v>5771.3</v>
      </c>
      <c r="H639" s="233">
        <v>636</v>
      </c>
      <c r="I639" s="233" t="s">
        <v>452</v>
      </c>
      <c r="J639" s="236"/>
    </row>
    <row r="640" spans="1:10">
      <c r="A640" s="230">
        <v>4018</v>
      </c>
      <c r="B640" s="231" t="s">
        <v>1653</v>
      </c>
      <c r="C640" s="232" t="s">
        <v>16949</v>
      </c>
      <c r="D640" s="233" t="s">
        <v>7793</v>
      </c>
      <c r="E640" s="234">
        <v>41169</v>
      </c>
      <c r="F640" s="220">
        <f t="shared" si="21"/>
        <v>41200</v>
      </c>
      <c r="G640" s="235">
        <v>5771.3</v>
      </c>
      <c r="H640" s="233">
        <v>636</v>
      </c>
      <c r="I640" s="233" t="s">
        <v>452</v>
      </c>
      <c r="J640" s="236"/>
    </row>
    <row r="641" spans="1:10">
      <c r="A641" s="230">
        <v>3718</v>
      </c>
      <c r="B641" s="231" t="s">
        <v>3491</v>
      </c>
      <c r="C641" s="232">
        <v>3718</v>
      </c>
      <c r="D641" s="233" t="s">
        <v>7344</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7809</v>
      </c>
      <c r="E643" s="234">
        <v>41180</v>
      </c>
      <c r="F643" s="220">
        <f t="shared" si="21"/>
        <v>41211</v>
      </c>
      <c r="G643" s="235">
        <v>5771.3</v>
      </c>
      <c r="H643" s="233">
        <v>638</v>
      </c>
      <c r="I643" s="233" t="s">
        <v>452</v>
      </c>
      <c r="J643" s="236"/>
    </row>
    <row r="644" spans="1:10">
      <c r="A644" s="230">
        <v>4280</v>
      </c>
      <c r="B644" s="231" t="s">
        <v>2436</v>
      </c>
      <c r="C644" s="233">
        <v>4280</v>
      </c>
      <c r="D644" s="233" t="s">
        <v>7944</v>
      </c>
      <c r="E644" s="234">
        <v>41180</v>
      </c>
      <c r="F644" s="220">
        <f t="shared" ref="F644:F707" si="23">E644+31</f>
        <v>41211</v>
      </c>
      <c r="G644" s="235">
        <v>5771.3</v>
      </c>
      <c r="H644" s="233">
        <v>638</v>
      </c>
      <c r="I644" s="233" t="s">
        <v>452</v>
      </c>
      <c r="J644" s="236"/>
    </row>
    <row r="645" spans="1:10">
      <c r="A645" s="230">
        <v>4212</v>
      </c>
      <c r="B645" s="231" t="s">
        <v>4734</v>
      </c>
      <c r="C645" s="232">
        <v>4212</v>
      </c>
      <c r="D645" s="233" t="s">
        <v>7550</v>
      </c>
      <c r="E645" s="234">
        <v>41176</v>
      </c>
      <c r="F645" s="220">
        <f t="shared" si="23"/>
        <v>41207</v>
      </c>
      <c r="G645" s="235">
        <v>5771.3</v>
      </c>
      <c r="H645" s="233">
        <v>639</v>
      </c>
      <c r="I645" s="233" t="s">
        <v>452</v>
      </c>
      <c r="J645" s="236"/>
    </row>
    <row r="646" spans="1:10">
      <c r="A646" s="230">
        <v>4208</v>
      </c>
      <c r="B646" s="231" t="s">
        <v>4734</v>
      </c>
      <c r="C646" s="232">
        <v>4208</v>
      </c>
      <c r="D646" s="233" t="s">
        <v>7552</v>
      </c>
      <c r="E646" s="234">
        <v>41173</v>
      </c>
      <c r="F646" s="220">
        <f t="shared" si="23"/>
        <v>41204</v>
      </c>
      <c r="G646" s="235">
        <v>5771.3</v>
      </c>
      <c r="H646" s="233">
        <v>639</v>
      </c>
      <c r="I646" s="233" t="s">
        <v>452</v>
      </c>
      <c r="J646" s="236"/>
    </row>
    <row r="647" spans="1:10">
      <c r="A647" s="230">
        <v>4207</v>
      </c>
      <c r="B647" s="231" t="s">
        <v>4734</v>
      </c>
      <c r="C647" s="232">
        <v>4207</v>
      </c>
      <c r="D647" s="233" t="s">
        <v>7554</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16950</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7535</v>
      </c>
      <c r="E651" s="234">
        <v>41173</v>
      </c>
      <c r="F651" s="220">
        <f t="shared" si="23"/>
        <v>41204</v>
      </c>
      <c r="G651" s="235">
        <v>5771.3</v>
      </c>
      <c r="H651" s="233">
        <v>642</v>
      </c>
      <c r="I651" s="233" t="s">
        <v>452</v>
      </c>
      <c r="J651" s="236"/>
    </row>
    <row r="652" spans="1:10">
      <c r="A652" s="230">
        <v>4072</v>
      </c>
      <c r="B652" s="231" t="s">
        <v>166</v>
      </c>
      <c r="C652" s="232">
        <v>4072</v>
      </c>
      <c r="D652" s="233" t="s">
        <v>7537</v>
      </c>
      <c r="E652" s="234">
        <v>41176</v>
      </c>
      <c r="F652" s="220">
        <f t="shared" si="23"/>
        <v>41207</v>
      </c>
      <c r="G652" s="235">
        <v>5771.3</v>
      </c>
      <c r="H652" s="233">
        <v>642</v>
      </c>
      <c r="I652" s="233" t="s">
        <v>452</v>
      </c>
      <c r="J652" s="236"/>
    </row>
    <row r="653" spans="1:10">
      <c r="A653" s="230">
        <v>4071</v>
      </c>
      <c r="B653" s="231" t="s">
        <v>166</v>
      </c>
      <c r="C653" s="232">
        <v>4071</v>
      </c>
      <c r="D653" s="233" t="s">
        <v>7488</v>
      </c>
      <c r="E653" s="234">
        <v>41171</v>
      </c>
      <c r="F653" s="220">
        <f t="shared" si="23"/>
        <v>41202</v>
      </c>
      <c r="G653" s="235">
        <v>5771.3</v>
      </c>
      <c r="H653" s="233">
        <v>642</v>
      </c>
      <c r="I653" s="233" t="s">
        <v>452</v>
      </c>
      <c r="J653" s="236"/>
    </row>
    <row r="654" spans="1:10">
      <c r="A654" s="230">
        <v>4070</v>
      </c>
      <c r="B654" s="231" t="s">
        <v>166</v>
      </c>
      <c r="C654" s="232">
        <v>4070</v>
      </c>
      <c r="D654" s="233" t="s">
        <v>7490</v>
      </c>
      <c r="E654" s="234">
        <v>41172</v>
      </c>
      <c r="F654" s="220">
        <f t="shared" si="23"/>
        <v>41203</v>
      </c>
      <c r="G654" s="235">
        <v>5771.3</v>
      </c>
      <c r="H654" s="233">
        <v>642</v>
      </c>
      <c r="I654" s="233" t="s">
        <v>452</v>
      </c>
      <c r="J654" s="236"/>
    </row>
    <row r="655" spans="1:10">
      <c r="A655" s="230">
        <v>4073</v>
      </c>
      <c r="B655" s="231" t="s">
        <v>166</v>
      </c>
      <c r="C655" s="232" t="s">
        <v>16951</v>
      </c>
      <c r="D655" s="233" t="s">
        <v>7633</v>
      </c>
      <c r="E655" s="234">
        <v>41178</v>
      </c>
      <c r="F655" s="220">
        <f t="shared" si="23"/>
        <v>41209</v>
      </c>
      <c r="G655" s="235">
        <v>5771.3</v>
      </c>
      <c r="H655" s="233">
        <v>642</v>
      </c>
      <c r="I655" s="233" t="s">
        <v>452</v>
      </c>
      <c r="J655" s="236"/>
    </row>
    <row r="656" spans="1:10">
      <c r="A656" s="230">
        <v>4069</v>
      </c>
      <c r="B656" s="231" t="s">
        <v>166</v>
      </c>
      <c r="C656" s="232">
        <v>4069</v>
      </c>
      <c r="D656" s="233" t="s">
        <v>7795</v>
      </c>
      <c r="E656" s="234">
        <v>41177</v>
      </c>
      <c r="F656" s="220">
        <f t="shared" si="23"/>
        <v>41208</v>
      </c>
      <c r="G656" s="235">
        <v>5771.3</v>
      </c>
      <c r="H656" s="233">
        <v>642</v>
      </c>
      <c r="I656" s="233" t="s">
        <v>452</v>
      </c>
      <c r="J656" s="236"/>
    </row>
    <row r="657" spans="1:10">
      <c r="A657" s="230">
        <v>4067</v>
      </c>
      <c r="B657" s="231" t="s">
        <v>166</v>
      </c>
      <c r="C657" s="232">
        <v>4067</v>
      </c>
      <c r="D657" s="233" t="s">
        <v>7619</v>
      </c>
      <c r="E657" s="234">
        <v>41176</v>
      </c>
      <c r="F657" s="220">
        <f t="shared" si="23"/>
        <v>41207</v>
      </c>
      <c r="G657" s="235">
        <v>5771.3</v>
      </c>
      <c r="H657" s="233">
        <v>642</v>
      </c>
      <c r="I657" s="233" t="s">
        <v>452</v>
      </c>
      <c r="J657" s="236"/>
    </row>
    <row r="658" spans="1:10">
      <c r="A658" s="230">
        <v>4066</v>
      </c>
      <c r="B658" s="231" t="s">
        <v>166</v>
      </c>
      <c r="C658" s="232">
        <v>4066</v>
      </c>
      <c r="D658" s="233" t="s">
        <v>7360</v>
      </c>
      <c r="E658" s="234">
        <v>41170</v>
      </c>
      <c r="F658" s="220">
        <f t="shared" si="23"/>
        <v>41201</v>
      </c>
      <c r="G658" s="235">
        <v>5771.3</v>
      </c>
      <c r="H658" s="233">
        <v>642</v>
      </c>
      <c r="I658" s="233" t="s">
        <v>452</v>
      </c>
      <c r="J658" s="236"/>
    </row>
    <row r="659" spans="1:10">
      <c r="A659" s="230">
        <v>4065</v>
      </c>
      <c r="B659" s="231" t="s">
        <v>166</v>
      </c>
      <c r="C659" s="232">
        <v>4065</v>
      </c>
      <c r="D659" s="233" t="s">
        <v>7636</v>
      </c>
      <c r="E659" s="234">
        <v>41177</v>
      </c>
      <c r="F659" s="220">
        <f t="shared" si="23"/>
        <v>41208</v>
      </c>
      <c r="G659" s="235">
        <v>5771.3</v>
      </c>
      <c r="H659" s="233">
        <v>642</v>
      </c>
      <c r="I659" s="233" t="s">
        <v>452</v>
      </c>
      <c r="J659" s="236"/>
    </row>
    <row r="660" spans="1:10">
      <c r="A660" s="230">
        <v>4064</v>
      </c>
      <c r="B660" s="231" t="s">
        <v>166</v>
      </c>
      <c r="C660" s="232">
        <v>4064</v>
      </c>
      <c r="D660" s="233" t="s">
        <v>7538</v>
      </c>
      <c r="E660" s="234">
        <v>41172</v>
      </c>
      <c r="F660" s="220">
        <f t="shared" si="23"/>
        <v>41203</v>
      </c>
      <c r="G660" s="235">
        <v>5771.3</v>
      </c>
      <c r="H660" s="233">
        <v>642</v>
      </c>
      <c r="I660" s="233" t="s">
        <v>452</v>
      </c>
      <c r="J660" s="236"/>
    </row>
    <row r="661" spans="1:10">
      <c r="A661" s="230">
        <v>4063</v>
      </c>
      <c r="B661" s="231" t="s">
        <v>166</v>
      </c>
      <c r="C661" s="232">
        <v>4063</v>
      </c>
      <c r="D661" s="233" t="s">
        <v>7492</v>
      </c>
      <c r="E661" s="234">
        <v>41172</v>
      </c>
      <c r="F661" s="220">
        <f t="shared" si="23"/>
        <v>41203</v>
      </c>
      <c r="G661" s="235">
        <v>5771.3</v>
      </c>
      <c r="H661" s="233">
        <v>642</v>
      </c>
      <c r="I661" s="233" t="s">
        <v>452</v>
      </c>
      <c r="J661" s="236"/>
    </row>
    <row r="662" spans="1:10">
      <c r="A662" s="230">
        <v>4062</v>
      </c>
      <c r="B662" s="231" t="s">
        <v>166</v>
      </c>
      <c r="C662" s="232">
        <v>4062</v>
      </c>
      <c r="D662" s="233" t="s">
        <v>7159</v>
      </c>
      <c r="E662" s="234">
        <v>41170</v>
      </c>
      <c r="F662" s="220">
        <f t="shared" si="23"/>
        <v>41201</v>
      </c>
      <c r="G662" s="235">
        <v>5771.3</v>
      </c>
      <c r="H662" s="233">
        <v>642</v>
      </c>
      <c r="I662" s="233" t="s">
        <v>452</v>
      </c>
      <c r="J662" s="236"/>
    </row>
    <row r="663" spans="1:10">
      <c r="A663" s="230">
        <v>4061</v>
      </c>
      <c r="B663" s="231" t="s">
        <v>166</v>
      </c>
      <c r="C663" s="232">
        <v>4061</v>
      </c>
      <c r="D663" s="233" t="s">
        <v>7363</v>
      </c>
      <c r="E663" s="234">
        <v>41170</v>
      </c>
      <c r="F663" s="220">
        <f t="shared" si="23"/>
        <v>41201</v>
      </c>
      <c r="G663" s="235">
        <v>5771.3</v>
      </c>
      <c r="H663" s="233">
        <v>642</v>
      </c>
      <c r="I663" s="233" t="s">
        <v>452</v>
      </c>
      <c r="J663" s="236"/>
    </row>
    <row r="664" spans="1:10">
      <c r="A664" s="230">
        <v>4060</v>
      </c>
      <c r="B664" s="231" t="s">
        <v>166</v>
      </c>
      <c r="C664" s="232">
        <v>4060</v>
      </c>
      <c r="D664" s="233" t="s">
        <v>7365</v>
      </c>
      <c r="E664" s="234">
        <v>41170</v>
      </c>
      <c r="F664" s="220">
        <f t="shared" si="23"/>
        <v>41201</v>
      </c>
      <c r="G664" s="235">
        <v>5771.3</v>
      </c>
      <c r="H664" s="233">
        <v>642</v>
      </c>
      <c r="I664" s="233" t="s">
        <v>452</v>
      </c>
      <c r="J664" s="236"/>
    </row>
    <row r="665" spans="1:10">
      <c r="A665" s="230">
        <v>4059</v>
      </c>
      <c r="B665" s="231" t="s">
        <v>166</v>
      </c>
      <c r="C665" s="232">
        <v>4059</v>
      </c>
      <c r="D665" s="233" t="s">
        <v>7160</v>
      </c>
      <c r="E665" s="234">
        <v>41170</v>
      </c>
      <c r="F665" s="220">
        <f t="shared" si="23"/>
        <v>41201</v>
      </c>
      <c r="G665" s="235">
        <v>5771.3</v>
      </c>
      <c r="H665" s="233">
        <v>642</v>
      </c>
      <c r="I665" s="233" t="s">
        <v>452</v>
      </c>
      <c r="J665" s="236"/>
    </row>
    <row r="666" spans="1:10">
      <c r="A666" s="230">
        <v>4058</v>
      </c>
      <c r="B666" s="231" t="s">
        <v>166</v>
      </c>
      <c r="C666" s="232">
        <v>4058</v>
      </c>
      <c r="D666" s="233" t="s">
        <v>7368</v>
      </c>
      <c r="E666" s="234">
        <v>41170</v>
      </c>
      <c r="F666" s="220">
        <f t="shared" si="23"/>
        <v>41201</v>
      </c>
      <c r="G666" s="235">
        <v>5771.3</v>
      </c>
      <c r="H666" s="233">
        <v>642</v>
      </c>
      <c r="I666" s="233" t="s">
        <v>452</v>
      </c>
      <c r="J666" s="236"/>
    </row>
    <row r="667" spans="1:10">
      <c r="A667" s="230">
        <v>4057</v>
      </c>
      <c r="B667" s="231" t="s">
        <v>166</v>
      </c>
      <c r="C667" s="232">
        <v>4057</v>
      </c>
      <c r="D667" s="233" t="s">
        <v>7161</v>
      </c>
      <c r="E667" s="234">
        <v>41166</v>
      </c>
      <c r="F667" s="220">
        <f t="shared" si="23"/>
        <v>41197</v>
      </c>
      <c r="G667" s="235">
        <v>5771.3</v>
      </c>
      <c r="H667" s="233">
        <v>642</v>
      </c>
      <c r="I667" s="233" t="s">
        <v>452</v>
      </c>
      <c r="J667" s="236"/>
    </row>
    <row r="668" spans="1:10">
      <c r="A668" s="230">
        <v>4056</v>
      </c>
      <c r="B668" s="231" t="s">
        <v>166</v>
      </c>
      <c r="C668" s="232">
        <v>4056</v>
      </c>
      <c r="D668" s="233" t="s">
        <v>7797</v>
      </c>
      <c r="E668" s="234">
        <v>41179</v>
      </c>
      <c r="F668" s="220">
        <f t="shared" si="23"/>
        <v>41210</v>
      </c>
      <c r="G668" s="235">
        <v>5771.3</v>
      </c>
      <c r="H668" s="233">
        <v>642</v>
      </c>
      <c r="I668" s="233" t="s">
        <v>452</v>
      </c>
      <c r="J668" s="236"/>
    </row>
    <row r="669" spans="1:10">
      <c r="A669" s="230">
        <v>4252</v>
      </c>
      <c r="B669" s="231" t="s">
        <v>6517</v>
      </c>
      <c r="C669" s="232">
        <v>4252</v>
      </c>
      <c r="D669" s="233" t="s">
        <v>7379</v>
      </c>
      <c r="E669" s="234">
        <v>41170</v>
      </c>
      <c r="F669" s="220">
        <f t="shared" si="23"/>
        <v>41201</v>
      </c>
      <c r="G669" s="235">
        <v>5771.3</v>
      </c>
      <c r="H669" s="233">
        <v>643</v>
      </c>
      <c r="I669" s="233" t="s">
        <v>452</v>
      </c>
      <c r="J669" s="236"/>
    </row>
    <row r="670" spans="1:10">
      <c r="A670" s="230">
        <v>4251</v>
      </c>
      <c r="B670" s="231" t="s">
        <v>6517</v>
      </c>
      <c r="C670" s="232">
        <v>4251</v>
      </c>
      <c r="D670" s="233" t="s">
        <v>7563</v>
      </c>
      <c r="E670" s="234">
        <v>41172</v>
      </c>
      <c r="F670" s="220">
        <f t="shared" si="23"/>
        <v>41203</v>
      </c>
      <c r="G670" s="235">
        <v>5771.3</v>
      </c>
      <c r="H670" s="233">
        <v>643</v>
      </c>
      <c r="I670" s="233" t="s">
        <v>452</v>
      </c>
      <c r="J670" s="236"/>
    </row>
    <row r="671" spans="1:10">
      <c r="A671" s="230">
        <v>4249</v>
      </c>
      <c r="B671" s="231" t="s">
        <v>6517</v>
      </c>
      <c r="C671" s="232">
        <v>4249</v>
      </c>
      <c r="D671" s="233" t="s">
        <v>7382</v>
      </c>
      <c r="E671" s="234">
        <v>41170</v>
      </c>
      <c r="F671" s="220">
        <f t="shared" si="23"/>
        <v>41201</v>
      </c>
      <c r="G671" s="235">
        <v>5771.3</v>
      </c>
      <c r="H671" s="233">
        <v>643</v>
      </c>
      <c r="I671" s="233" t="s">
        <v>452</v>
      </c>
      <c r="J671" s="236"/>
    </row>
    <row r="672" spans="1:10">
      <c r="A672" s="230">
        <v>4248</v>
      </c>
      <c r="B672" s="231" t="s">
        <v>6517</v>
      </c>
      <c r="C672" s="232">
        <v>4248</v>
      </c>
      <c r="D672" s="233" t="s">
        <v>7384</v>
      </c>
      <c r="E672" s="234">
        <v>41170</v>
      </c>
      <c r="F672" s="220">
        <f t="shared" si="23"/>
        <v>41201</v>
      </c>
      <c r="G672" s="235">
        <v>5771.3</v>
      </c>
      <c r="H672" s="233">
        <v>643</v>
      </c>
      <c r="I672" s="233" t="s">
        <v>452</v>
      </c>
      <c r="J672" s="236"/>
    </row>
    <row r="673" spans="1:10">
      <c r="A673" s="230">
        <v>4253</v>
      </c>
      <c r="B673" s="231" t="s">
        <v>2516</v>
      </c>
      <c r="C673" s="232">
        <v>4253</v>
      </c>
      <c r="D673" s="233" t="s">
        <v>7187</v>
      </c>
      <c r="E673" s="234">
        <v>41166</v>
      </c>
      <c r="F673" s="220">
        <f t="shared" si="23"/>
        <v>41197</v>
      </c>
      <c r="G673" s="235">
        <v>5771.3</v>
      </c>
      <c r="H673" s="233">
        <v>644</v>
      </c>
      <c r="I673" s="233" t="s">
        <v>452</v>
      </c>
      <c r="J673" s="236"/>
    </row>
    <row r="674" spans="1:10">
      <c r="A674" s="230">
        <v>3730</v>
      </c>
      <c r="B674" s="231" t="s">
        <v>3533</v>
      </c>
      <c r="C674" s="232">
        <v>3730</v>
      </c>
      <c r="D674" s="233" t="s">
        <v>7779</v>
      </c>
      <c r="E674" s="234">
        <v>41179</v>
      </c>
      <c r="F674" s="220">
        <f t="shared" si="23"/>
        <v>41210</v>
      </c>
      <c r="G674" s="235">
        <v>5771.3</v>
      </c>
      <c r="H674" s="233">
        <v>645</v>
      </c>
      <c r="I674" s="233" t="s">
        <v>611</v>
      </c>
      <c r="J674" s="236"/>
    </row>
    <row r="675" spans="1:10">
      <c r="A675" s="230">
        <v>4293</v>
      </c>
      <c r="B675" s="231" t="s">
        <v>6655</v>
      </c>
      <c r="C675" s="232">
        <v>4293</v>
      </c>
      <c r="D675" s="233" t="s">
        <v>7813</v>
      </c>
      <c r="E675" s="234">
        <v>41179</v>
      </c>
      <c r="F675" s="220">
        <f t="shared" si="23"/>
        <v>41210</v>
      </c>
      <c r="G675" s="235">
        <v>5771.3</v>
      </c>
      <c r="H675" s="233">
        <v>646</v>
      </c>
      <c r="I675" s="233" t="s">
        <v>452</v>
      </c>
      <c r="J675" s="236"/>
    </row>
    <row r="676" spans="1:10">
      <c r="A676" s="230">
        <v>4292</v>
      </c>
      <c r="B676" s="231" t="s">
        <v>6655</v>
      </c>
      <c r="C676" s="232">
        <v>4292</v>
      </c>
      <c r="D676" s="233" t="s">
        <v>7818</v>
      </c>
      <c r="E676" s="234">
        <v>41179</v>
      </c>
      <c r="F676" s="220">
        <f t="shared" si="23"/>
        <v>41210</v>
      </c>
      <c r="G676" s="235">
        <v>5771.3</v>
      </c>
      <c r="H676" s="233">
        <v>646</v>
      </c>
      <c r="I676" s="233" t="s">
        <v>452</v>
      </c>
      <c r="J676" s="236"/>
    </row>
    <row r="677" spans="1:10">
      <c r="A677" s="230">
        <v>4294</v>
      </c>
      <c r="B677" s="231" t="s">
        <v>6655</v>
      </c>
      <c r="C677" s="233">
        <v>4294</v>
      </c>
      <c r="D677" s="233" t="s">
        <v>7940</v>
      </c>
      <c r="E677" s="234">
        <v>41180</v>
      </c>
      <c r="F677" s="220">
        <f t="shared" si="23"/>
        <v>41211</v>
      </c>
      <c r="G677" s="235">
        <v>5771.3</v>
      </c>
      <c r="H677" s="233">
        <v>646</v>
      </c>
      <c r="I677" s="233" t="s">
        <v>452</v>
      </c>
      <c r="J677" s="236"/>
    </row>
    <row r="678" spans="1:10">
      <c r="A678" s="230">
        <v>4290</v>
      </c>
      <c r="B678" s="231" t="s">
        <v>6655</v>
      </c>
      <c r="C678" s="233">
        <v>4290</v>
      </c>
      <c r="D678" s="233" t="s">
        <v>7816</v>
      </c>
      <c r="E678" s="234">
        <v>41180</v>
      </c>
      <c r="F678" s="220">
        <f t="shared" si="23"/>
        <v>41211</v>
      </c>
      <c r="G678" s="235">
        <v>5771.3</v>
      </c>
      <c r="H678" s="233">
        <v>646</v>
      </c>
      <c r="I678" s="233" t="s">
        <v>452</v>
      </c>
      <c r="J678" s="236"/>
    </row>
    <row r="679" spans="1:10">
      <c r="A679" s="230">
        <v>4291</v>
      </c>
      <c r="B679" s="231" t="s">
        <v>6655</v>
      </c>
      <c r="C679" s="233">
        <v>4291</v>
      </c>
      <c r="D679" s="233" t="s">
        <v>7948</v>
      </c>
      <c r="E679" s="234">
        <v>41180</v>
      </c>
      <c r="F679" s="220">
        <f t="shared" si="23"/>
        <v>41211</v>
      </c>
      <c r="G679" s="235">
        <v>5771.3</v>
      </c>
      <c r="H679" s="233">
        <v>646</v>
      </c>
      <c r="I679" s="233" t="s">
        <v>452</v>
      </c>
      <c r="J679" s="236"/>
    </row>
    <row r="680" spans="1:10">
      <c r="A680" s="230">
        <v>3559</v>
      </c>
      <c r="B680" s="231" t="s">
        <v>3067</v>
      </c>
      <c r="C680" s="232">
        <v>3559</v>
      </c>
      <c r="D680" s="233" t="s">
        <v>6893</v>
      </c>
      <c r="E680" s="234">
        <v>41157</v>
      </c>
      <c r="F680" s="220">
        <f t="shared" si="23"/>
        <v>41188</v>
      </c>
      <c r="G680" s="235">
        <v>5771.3</v>
      </c>
      <c r="H680" s="233">
        <v>647</v>
      </c>
      <c r="I680" s="233" t="s">
        <v>452</v>
      </c>
      <c r="J680" s="236"/>
    </row>
    <row r="681" spans="1:10">
      <c r="A681" s="230">
        <v>4218</v>
      </c>
      <c r="B681" s="231" t="s">
        <v>4730</v>
      </c>
      <c r="C681" s="232">
        <v>4218</v>
      </c>
      <c r="D681" s="233" t="s">
        <v>17903</v>
      </c>
      <c r="E681" s="234">
        <v>41170</v>
      </c>
      <c r="F681" s="220">
        <f t="shared" si="23"/>
        <v>41201</v>
      </c>
      <c r="G681" s="235">
        <v>5771.3</v>
      </c>
      <c r="H681" s="233">
        <v>648</v>
      </c>
      <c r="I681" s="233" t="s">
        <v>452</v>
      </c>
      <c r="J681" s="236"/>
    </row>
    <row r="682" spans="1:10">
      <c r="A682" s="230">
        <v>4219</v>
      </c>
      <c r="B682" s="231" t="s">
        <v>4730</v>
      </c>
      <c r="C682" s="232">
        <v>4219</v>
      </c>
      <c r="D682" s="233" t="s">
        <v>17904</v>
      </c>
      <c r="E682" s="234">
        <v>41171</v>
      </c>
      <c r="F682" s="220">
        <f t="shared" si="23"/>
        <v>41202</v>
      </c>
      <c r="G682" s="235">
        <v>5771.3</v>
      </c>
      <c r="H682" s="233">
        <v>648</v>
      </c>
      <c r="I682" s="233" t="s">
        <v>452</v>
      </c>
      <c r="J682" s="236"/>
    </row>
    <row r="683" spans="1:10">
      <c r="A683" s="230">
        <v>4222</v>
      </c>
      <c r="B683" s="231" t="s">
        <v>4730</v>
      </c>
      <c r="C683" s="232">
        <v>4222</v>
      </c>
      <c r="D683" s="233" t="s">
        <v>17902</v>
      </c>
      <c r="E683" s="234">
        <v>41170</v>
      </c>
      <c r="F683" s="220">
        <f t="shared" si="23"/>
        <v>41201</v>
      </c>
      <c r="G683" s="235">
        <v>5771.3</v>
      </c>
      <c r="H683" s="233">
        <v>648</v>
      </c>
      <c r="I683" s="233" t="s">
        <v>452</v>
      </c>
      <c r="J683" s="236"/>
    </row>
    <row r="684" spans="1:10">
      <c r="A684" s="230">
        <v>4228</v>
      </c>
      <c r="B684" s="231" t="s">
        <v>4730</v>
      </c>
      <c r="C684" s="232">
        <v>4228</v>
      </c>
      <c r="D684" s="233" t="s">
        <v>17905</v>
      </c>
      <c r="E684" s="234">
        <v>41171</v>
      </c>
      <c r="F684" s="220">
        <f t="shared" si="23"/>
        <v>41202</v>
      </c>
      <c r="G684" s="235">
        <v>5771.3</v>
      </c>
      <c r="H684" s="233">
        <v>648</v>
      </c>
      <c r="I684" s="233" t="s">
        <v>452</v>
      </c>
      <c r="J684" s="236"/>
    </row>
    <row r="685" spans="1:10">
      <c r="A685" s="230">
        <v>4227</v>
      </c>
      <c r="B685" s="231" t="s">
        <v>4730</v>
      </c>
      <c r="C685" s="232">
        <v>4227</v>
      </c>
      <c r="D685" s="233" t="s">
        <v>7180</v>
      </c>
      <c r="E685" s="234">
        <v>41166</v>
      </c>
      <c r="F685" s="220">
        <f t="shared" si="23"/>
        <v>41197</v>
      </c>
      <c r="G685" s="235">
        <v>5771.3</v>
      </c>
      <c r="H685" s="233">
        <v>648</v>
      </c>
      <c r="I685" s="233" t="s">
        <v>452</v>
      </c>
      <c r="J685" s="236"/>
    </row>
    <row r="686" spans="1:10">
      <c r="A686" s="230">
        <v>4225</v>
      </c>
      <c r="B686" s="231" t="s">
        <v>4730</v>
      </c>
      <c r="C686" s="232">
        <v>4225</v>
      </c>
      <c r="D686" s="233" t="s">
        <v>7182</v>
      </c>
      <c r="E686" s="234">
        <v>41166</v>
      </c>
      <c r="F686" s="220">
        <f t="shared" si="23"/>
        <v>41197</v>
      </c>
      <c r="G686" s="235">
        <v>5771.3</v>
      </c>
      <c r="H686" s="233">
        <v>648</v>
      </c>
      <c r="I686" s="233" t="s">
        <v>452</v>
      </c>
      <c r="J686" s="236"/>
    </row>
    <row r="687" spans="1:10">
      <c r="A687" s="230">
        <v>4221</v>
      </c>
      <c r="B687" s="231" t="s">
        <v>4730</v>
      </c>
      <c r="C687" s="232">
        <v>4221</v>
      </c>
      <c r="D687" s="233" t="s">
        <v>7184</v>
      </c>
      <c r="E687" s="234">
        <v>41169</v>
      </c>
      <c r="F687" s="220">
        <f t="shared" si="23"/>
        <v>41200</v>
      </c>
      <c r="G687" s="235">
        <v>5771.3</v>
      </c>
      <c r="H687" s="233">
        <v>648</v>
      </c>
      <c r="I687" s="233" t="s">
        <v>452</v>
      </c>
      <c r="J687" s="236"/>
    </row>
    <row r="688" spans="1:10">
      <c r="A688" s="230">
        <v>4220</v>
      </c>
      <c r="B688" s="231" t="s">
        <v>4730</v>
      </c>
      <c r="C688" s="232">
        <v>4220</v>
      </c>
      <c r="D688" s="233" t="s">
        <v>7185</v>
      </c>
      <c r="E688" s="234">
        <v>41165</v>
      </c>
      <c r="F688" s="220">
        <f t="shared" si="23"/>
        <v>41196</v>
      </c>
      <c r="G688" s="235">
        <v>5771.3</v>
      </c>
      <c r="H688" s="233">
        <v>648</v>
      </c>
      <c r="I688" s="233" t="s">
        <v>452</v>
      </c>
      <c r="J688" s="236"/>
    </row>
    <row r="689" spans="1:10">
      <c r="A689" s="230">
        <v>4030</v>
      </c>
      <c r="B689" s="231" t="s">
        <v>5390</v>
      </c>
      <c r="C689" s="232">
        <v>4030</v>
      </c>
      <c r="D689" s="233" t="s">
        <v>7156</v>
      </c>
      <c r="E689" s="234">
        <v>41163</v>
      </c>
      <c r="F689" s="220">
        <f t="shared" si="23"/>
        <v>41194</v>
      </c>
      <c r="G689" s="235">
        <v>5771.3</v>
      </c>
      <c r="H689" s="233">
        <v>649</v>
      </c>
      <c r="I689" s="233" t="s">
        <v>452</v>
      </c>
      <c r="J689" s="236"/>
    </row>
    <row r="690" spans="1:10">
      <c r="A690" s="230">
        <v>4031</v>
      </c>
      <c r="B690" s="231" t="s">
        <v>5390</v>
      </c>
      <c r="C690" s="232">
        <v>4031</v>
      </c>
      <c r="D690" s="233" t="s">
        <v>6897</v>
      </c>
      <c r="E690" s="234">
        <v>41158</v>
      </c>
      <c r="F690" s="220">
        <f t="shared" si="23"/>
        <v>41189</v>
      </c>
      <c r="G690" s="235">
        <v>5771.3</v>
      </c>
      <c r="H690" s="233">
        <v>649</v>
      </c>
      <c r="I690" s="233" t="s">
        <v>452</v>
      </c>
      <c r="J690" s="236"/>
    </row>
    <row r="691" spans="1:10">
      <c r="A691" s="230">
        <v>4032</v>
      </c>
      <c r="B691" s="231" t="s">
        <v>5390</v>
      </c>
      <c r="C691" s="232">
        <v>4032</v>
      </c>
      <c r="D691" s="233" t="s">
        <v>6817</v>
      </c>
      <c r="E691" s="234">
        <v>41158</v>
      </c>
      <c r="F691" s="220">
        <f t="shared" si="23"/>
        <v>41189</v>
      </c>
      <c r="G691" s="235">
        <v>5771.3</v>
      </c>
      <c r="H691" s="233">
        <v>649</v>
      </c>
      <c r="I691" s="233" t="s">
        <v>452</v>
      </c>
      <c r="J691" s="236"/>
    </row>
    <row r="692" spans="1:10">
      <c r="A692" s="230">
        <v>4033</v>
      </c>
      <c r="B692" s="231" t="s">
        <v>5390</v>
      </c>
      <c r="C692" s="232">
        <v>4033</v>
      </c>
      <c r="D692" s="233" t="s">
        <v>6818</v>
      </c>
      <c r="E692" s="234">
        <v>41165</v>
      </c>
      <c r="F692" s="220">
        <f t="shared" si="23"/>
        <v>41196</v>
      </c>
      <c r="G692" s="235">
        <v>5771.3</v>
      </c>
      <c r="H692" s="233">
        <v>649</v>
      </c>
      <c r="I692" s="233" t="s">
        <v>452</v>
      </c>
      <c r="J692" s="236"/>
    </row>
    <row r="693" spans="1:10">
      <c r="A693" s="230">
        <v>4035</v>
      </c>
      <c r="B693" s="231" t="s">
        <v>5390</v>
      </c>
      <c r="C693" s="232">
        <v>4035</v>
      </c>
      <c r="D693" s="233" t="s">
        <v>7357</v>
      </c>
      <c r="E693" s="234">
        <v>41169</v>
      </c>
      <c r="F693" s="220">
        <f t="shared" si="23"/>
        <v>41200</v>
      </c>
      <c r="G693" s="235">
        <v>5771.3</v>
      </c>
      <c r="H693" s="233">
        <v>649</v>
      </c>
      <c r="I693" s="233" t="s">
        <v>452</v>
      </c>
      <c r="J693" s="236"/>
    </row>
    <row r="694" spans="1:10">
      <c r="A694" s="230">
        <v>4036</v>
      </c>
      <c r="B694" s="231" t="s">
        <v>5390</v>
      </c>
      <c r="C694" s="232">
        <v>4036</v>
      </c>
      <c r="D694" s="233" t="s">
        <v>7359</v>
      </c>
      <c r="E694" s="234">
        <v>41171</v>
      </c>
      <c r="F694" s="220">
        <f t="shared" si="23"/>
        <v>41202</v>
      </c>
      <c r="G694" s="235">
        <v>5771.3</v>
      </c>
      <c r="H694" s="233">
        <v>649</v>
      </c>
      <c r="I694" s="233" t="s">
        <v>452</v>
      </c>
      <c r="J694" s="236"/>
    </row>
    <row r="695" spans="1:10">
      <c r="A695" s="230">
        <v>4127</v>
      </c>
      <c r="B695" s="231" t="s">
        <v>4729</v>
      </c>
      <c r="C695" s="232">
        <v>4127</v>
      </c>
      <c r="D695" s="233" t="s">
        <v>7169</v>
      </c>
      <c r="E695" s="234">
        <v>41173</v>
      </c>
      <c r="F695" s="220">
        <f t="shared" si="23"/>
        <v>41204</v>
      </c>
      <c r="G695" s="235">
        <v>5771.3</v>
      </c>
      <c r="H695" s="233">
        <v>650</v>
      </c>
      <c r="I695" s="233" t="s">
        <v>452</v>
      </c>
      <c r="J695" s="236"/>
    </row>
    <row r="696" spans="1:10">
      <c r="A696" s="230">
        <v>4124</v>
      </c>
      <c r="B696" s="231" t="s">
        <v>4729</v>
      </c>
      <c r="C696" s="232">
        <v>4124</v>
      </c>
      <c r="D696" s="233" t="s">
        <v>7170</v>
      </c>
      <c r="E696" s="234">
        <v>41173</v>
      </c>
      <c r="F696" s="220">
        <f t="shared" si="23"/>
        <v>41204</v>
      </c>
      <c r="G696" s="235">
        <v>5771.3</v>
      </c>
      <c r="H696" s="233">
        <v>650</v>
      </c>
      <c r="I696" s="233" t="s">
        <v>452</v>
      </c>
      <c r="J696" s="236"/>
    </row>
    <row r="697" spans="1:10">
      <c r="A697" s="230">
        <v>4123</v>
      </c>
      <c r="B697" s="231" t="s">
        <v>4729</v>
      </c>
      <c r="C697" s="232">
        <v>4123</v>
      </c>
      <c r="D697" s="233" t="s">
        <v>7172</v>
      </c>
      <c r="E697" s="234">
        <v>41172</v>
      </c>
      <c r="F697" s="220">
        <f t="shared" si="23"/>
        <v>41203</v>
      </c>
      <c r="G697" s="235">
        <v>5771.3</v>
      </c>
      <c r="H697" s="233">
        <v>650</v>
      </c>
      <c r="I697" s="233" t="s">
        <v>452</v>
      </c>
      <c r="J697" s="236"/>
    </row>
    <row r="698" spans="1:10">
      <c r="A698" s="230">
        <v>3970</v>
      </c>
      <c r="B698" s="231" t="s">
        <v>169</v>
      </c>
      <c r="C698" s="232">
        <v>3970</v>
      </c>
      <c r="D698" s="233" t="s">
        <v>6812</v>
      </c>
      <c r="E698" s="234">
        <v>41157</v>
      </c>
      <c r="F698" s="220">
        <f t="shared" si="23"/>
        <v>41188</v>
      </c>
      <c r="G698" s="235">
        <v>5771.3</v>
      </c>
      <c r="H698" s="233">
        <v>651</v>
      </c>
      <c r="I698" s="233" t="s">
        <v>452</v>
      </c>
      <c r="J698" s="236"/>
    </row>
    <row r="699" spans="1:10">
      <c r="A699" s="230">
        <v>3971</v>
      </c>
      <c r="B699" s="231" t="s">
        <v>169</v>
      </c>
      <c r="C699" s="232">
        <v>3971</v>
      </c>
      <c r="D699" s="233" t="s">
        <v>6813</v>
      </c>
      <c r="E699" s="234">
        <v>41157</v>
      </c>
      <c r="F699" s="220">
        <f t="shared" si="23"/>
        <v>41188</v>
      </c>
      <c r="G699" s="235">
        <v>5771.3</v>
      </c>
      <c r="H699" s="233">
        <v>651</v>
      </c>
      <c r="I699" s="233" t="s">
        <v>452</v>
      </c>
      <c r="J699" s="236"/>
    </row>
    <row r="700" spans="1:10">
      <c r="A700" s="230">
        <v>4234</v>
      </c>
      <c r="B700" s="231" t="s">
        <v>1717</v>
      </c>
      <c r="C700" s="232">
        <v>4234</v>
      </c>
      <c r="D700" s="233" t="s">
        <v>7807</v>
      </c>
      <c r="E700" s="234">
        <v>41179</v>
      </c>
      <c r="F700" s="220">
        <f t="shared" si="23"/>
        <v>41210</v>
      </c>
      <c r="G700" s="235">
        <v>5771.3</v>
      </c>
      <c r="H700" s="233">
        <v>652</v>
      </c>
      <c r="I700" s="233" t="s">
        <v>452</v>
      </c>
      <c r="J700" s="236"/>
    </row>
    <row r="701" spans="1:10">
      <c r="A701" s="230">
        <v>4230</v>
      </c>
      <c r="B701" s="231" t="s">
        <v>1717</v>
      </c>
      <c r="C701" s="233">
        <v>4230</v>
      </c>
      <c r="D701" s="233" t="s">
        <v>7938</v>
      </c>
      <c r="E701" s="234">
        <v>41180</v>
      </c>
      <c r="F701" s="220">
        <f t="shared" si="23"/>
        <v>41211</v>
      </c>
      <c r="G701" s="235">
        <v>5771.3</v>
      </c>
      <c r="H701" s="233">
        <v>652</v>
      </c>
      <c r="I701" s="233" t="s">
        <v>452</v>
      </c>
      <c r="J701" s="236"/>
    </row>
    <row r="702" spans="1:10">
      <c r="A702" s="230">
        <v>3574</v>
      </c>
      <c r="B702" s="231" t="s">
        <v>3130</v>
      </c>
      <c r="C702" s="232">
        <v>3574</v>
      </c>
      <c r="D702" s="233" t="s">
        <v>7521</v>
      </c>
      <c r="E702" s="234">
        <v>41176</v>
      </c>
      <c r="F702" s="220">
        <f t="shared" si="23"/>
        <v>41207</v>
      </c>
      <c r="G702" s="235">
        <v>5771.3</v>
      </c>
      <c r="H702" s="233">
        <v>653</v>
      </c>
      <c r="I702" s="233" t="s">
        <v>452</v>
      </c>
      <c r="J702" s="236"/>
    </row>
    <row r="703" spans="1:10">
      <c r="A703" s="230">
        <v>3576</v>
      </c>
      <c r="B703" s="231" t="s">
        <v>3139</v>
      </c>
      <c r="C703" s="232">
        <v>3576</v>
      </c>
      <c r="D703" s="233" t="s">
        <v>6894</v>
      </c>
      <c r="E703" s="234">
        <v>41157</v>
      </c>
      <c r="F703" s="220">
        <f t="shared" si="23"/>
        <v>41188</v>
      </c>
      <c r="G703" s="235">
        <v>5771.3</v>
      </c>
      <c r="H703" s="233">
        <v>654</v>
      </c>
      <c r="I703" s="233" t="s">
        <v>611</v>
      </c>
      <c r="J703" s="236"/>
    </row>
    <row r="704" spans="1:10">
      <c r="A704" s="230">
        <v>4128</v>
      </c>
      <c r="B704" s="231" t="s">
        <v>4728</v>
      </c>
      <c r="C704" s="232">
        <v>4128</v>
      </c>
      <c r="D704" s="233" t="s">
        <v>7168</v>
      </c>
      <c r="E704" s="234">
        <v>41170</v>
      </c>
      <c r="F704" s="220">
        <f t="shared" si="23"/>
        <v>41201</v>
      </c>
      <c r="G704" s="235">
        <v>5771.3</v>
      </c>
      <c r="H704" s="233">
        <v>655</v>
      </c>
      <c r="I704" s="233" t="s">
        <v>452</v>
      </c>
      <c r="J704" s="236"/>
    </row>
    <row r="705" spans="1:10">
      <c r="A705" s="230">
        <v>4132</v>
      </c>
      <c r="B705" s="231" t="s">
        <v>4728</v>
      </c>
      <c r="C705" s="232">
        <v>4132</v>
      </c>
      <c r="D705" s="233" t="s">
        <v>7173</v>
      </c>
      <c r="E705" s="234">
        <v>41164</v>
      </c>
      <c r="F705" s="220">
        <f t="shared" si="23"/>
        <v>41195</v>
      </c>
      <c r="G705" s="235">
        <v>5771.3</v>
      </c>
      <c r="H705" s="233">
        <v>655</v>
      </c>
      <c r="I705" s="233" t="s">
        <v>452</v>
      </c>
      <c r="J705" s="236"/>
    </row>
    <row r="706" spans="1:10">
      <c r="A706" s="230">
        <v>4131</v>
      </c>
      <c r="B706" s="231" t="s">
        <v>4728</v>
      </c>
      <c r="C706" s="232">
        <v>4131</v>
      </c>
      <c r="D706" s="233" t="s">
        <v>7175</v>
      </c>
      <c r="E706" s="234">
        <v>41166</v>
      </c>
      <c r="F706" s="220">
        <f t="shared" si="23"/>
        <v>41197</v>
      </c>
      <c r="G706" s="235">
        <v>5771.3</v>
      </c>
      <c r="H706" s="233">
        <v>655</v>
      </c>
      <c r="I706" s="233" t="s">
        <v>452</v>
      </c>
      <c r="J706" s="236"/>
    </row>
    <row r="707" spans="1:10">
      <c r="A707" s="230">
        <v>4133</v>
      </c>
      <c r="B707" s="231" t="s">
        <v>4728</v>
      </c>
      <c r="C707" s="232" t="s">
        <v>16952</v>
      </c>
      <c r="D707" s="233" t="s">
        <v>7542</v>
      </c>
      <c r="E707" s="234">
        <v>41180</v>
      </c>
      <c r="F707" s="220">
        <f t="shared" si="23"/>
        <v>41211</v>
      </c>
      <c r="G707" s="235">
        <v>5771.3</v>
      </c>
      <c r="H707" s="233">
        <v>655</v>
      </c>
      <c r="I707" s="233" t="s">
        <v>452</v>
      </c>
      <c r="J707" s="236"/>
    </row>
    <row r="708" spans="1:10">
      <c r="A708" s="230">
        <v>3887</v>
      </c>
      <c r="B708" s="231" t="s">
        <v>4727</v>
      </c>
      <c r="C708" s="232">
        <v>3887</v>
      </c>
      <c r="D708" s="233" t="s">
        <v>7345</v>
      </c>
      <c r="E708" s="234">
        <v>41171</v>
      </c>
      <c r="F708" s="220">
        <f t="shared" ref="F708:F771" si="24">E708+31</f>
        <v>41202</v>
      </c>
      <c r="G708" s="235">
        <v>5771.3</v>
      </c>
      <c r="H708" s="233">
        <v>656</v>
      </c>
      <c r="I708" s="233" t="s">
        <v>452</v>
      </c>
      <c r="J708" s="236"/>
    </row>
    <row r="709" spans="1:10">
      <c r="A709" s="230">
        <v>4341</v>
      </c>
      <c r="B709" s="231" t="s">
        <v>1798</v>
      </c>
      <c r="C709" s="232">
        <v>4341</v>
      </c>
      <c r="D709" s="233" t="s">
        <v>7388</v>
      </c>
      <c r="E709" s="234">
        <v>41171</v>
      </c>
      <c r="F709" s="220">
        <f t="shared" si="24"/>
        <v>41202</v>
      </c>
      <c r="G709" s="235">
        <v>5771.3</v>
      </c>
      <c r="H709" s="233">
        <v>657</v>
      </c>
      <c r="I709" s="233" t="s">
        <v>452</v>
      </c>
      <c r="J709" s="236"/>
    </row>
    <row r="710" spans="1:10">
      <c r="A710" s="230">
        <v>4340</v>
      </c>
      <c r="B710" s="231" t="s">
        <v>1798</v>
      </c>
      <c r="C710" s="232">
        <v>4340</v>
      </c>
      <c r="D710" s="233" t="s">
        <v>7514</v>
      </c>
      <c r="E710" s="234">
        <v>41172</v>
      </c>
      <c r="F710" s="220">
        <f t="shared" si="24"/>
        <v>41203</v>
      </c>
      <c r="G710" s="235">
        <v>5771.3</v>
      </c>
      <c r="H710" s="233">
        <v>657</v>
      </c>
      <c r="I710" s="233" t="s">
        <v>452</v>
      </c>
      <c r="J710" s="236"/>
    </row>
    <row r="711" spans="1:10">
      <c r="A711" s="230">
        <v>4053</v>
      </c>
      <c r="B711" s="231" t="s">
        <v>4726</v>
      </c>
      <c r="C711" s="232">
        <v>4053</v>
      </c>
      <c r="D711" s="233" t="s">
        <v>7356</v>
      </c>
      <c r="E711" s="234">
        <v>41171</v>
      </c>
      <c r="F711" s="220">
        <f t="shared" si="24"/>
        <v>41202</v>
      </c>
      <c r="G711" s="235">
        <v>5771.3</v>
      </c>
      <c r="H711" s="233">
        <v>658</v>
      </c>
      <c r="I711" s="233" t="s">
        <v>611</v>
      </c>
      <c r="J711" s="236"/>
    </row>
    <row r="712" spans="1:10">
      <c r="A712" s="230">
        <v>4167</v>
      </c>
      <c r="B712" s="231" t="s">
        <v>4726</v>
      </c>
      <c r="C712" s="232">
        <v>4167</v>
      </c>
      <c r="D712" s="233" t="s">
        <v>7177</v>
      </c>
      <c r="E712" s="234">
        <v>41164</v>
      </c>
      <c r="F712" s="220">
        <f t="shared" si="24"/>
        <v>41195</v>
      </c>
      <c r="G712" s="235">
        <v>5771.3</v>
      </c>
      <c r="H712" s="233">
        <v>658</v>
      </c>
      <c r="I712" s="233" t="s">
        <v>611</v>
      </c>
      <c r="J712" s="236"/>
    </row>
    <row r="713" spans="1:10">
      <c r="A713" s="230">
        <v>4170</v>
      </c>
      <c r="B713" s="231" t="s">
        <v>4726</v>
      </c>
      <c r="C713" s="232">
        <v>4170</v>
      </c>
      <c r="D713" s="233" t="s">
        <v>7179</v>
      </c>
      <c r="E713" s="234">
        <v>41172</v>
      </c>
      <c r="F713" s="220">
        <f t="shared" si="24"/>
        <v>41203</v>
      </c>
      <c r="G713" s="235">
        <v>5771.3</v>
      </c>
      <c r="H713" s="233">
        <v>658</v>
      </c>
      <c r="I713" s="233" t="s">
        <v>611</v>
      </c>
      <c r="J713" s="236"/>
    </row>
    <row r="714" spans="1:10">
      <c r="A714" s="230" t="s">
        <v>2264</v>
      </c>
      <c r="B714" s="231" t="s">
        <v>116</v>
      </c>
      <c r="C714" s="232">
        <v>3234</v>
      </c>
      <c r="D714" s="233" t="s">
        <v>6801</v>
      </c>
      <c r="E714" s="234">
        <v>41158</v>
      </c>
      <c r="F714" s="220">
        <f t="shared" si="24"/>
        <v>41189</v>
      </c>
      <c r="G714" s="235">
        <v>5771.3</v>
      </c>
      <c r="H714" s="233">
        <v>659</v>
      </c>
      <c r="I714" s="233" t="s">
        <v>452</v>
      </c>
      <c r="J714" s="236"/>
    </row>
    <row r="715" spans="1:10">
      <c r="A715" s="230" t="s">
        <v>2267</v>
      </c>
      <c r="B715" s="231" t="s">
        <v>116</v>
      </c>
      <c r="C715" s="232">
        <v>3239</v>
      </c>
      <c r="D715" s="233" t="s">
        <v>6802</v>
      </c>
      <c r="E715" s="234">
        <v>41162</v>
      </c>
      <c r="F715" s="220">
        <f t="shared" si="24"/>
        <v>41193</v>
      </c>
      <c r="G715" s="235">
        <v>5771.3</v>
      </c>
      <c r="H715" s="233">
        <v>659</v>
      </c>
      <c r="I715" s="233" t="s">
        <v>452</v>
      </c>
      <c r="J715" s="236"/>
    </row>
    <row r="716" spans="1:10">
      <c r="A716" s="230" t="s">
        <v>1103</v>
      </c>
      <c r="B716" s="231" t="s">
        <v>1104</v>
      </c>
      <c r="C716" s="232" t="s">
        <v>16953</v>
      </c>
      <c r="D716" s="233" t="s">
        <v>7144</v>
      </c>
      <c r="E716" s="234">
        <v>41169</v>
      </c>
      <c r="F716" s="220">
        <f t="shared" si="24"/>
        <v>41200</v>
      </c>
      <c r="G716" s="235">
        <v>5771.3</v>
      </c>
      <c r="H716" s="233">
        <v>660</v>
      </c>
      <c r="I716" s="233" t="s">
        <v>452</v>
      </c>
      <c r="J716" s="236"/>
    </row>
    <row r="717" spans="1:10">
      <c r="A717" s="230" t="s">
        <v>1129</v>
      </c>
      <c r="B717" s="231" t="s">
        <v>1066</v>
      </c>
      <c r="C717" s="232" t="s">
        <v>16954</v>
      </c>
      <c r="D717" s="233" t="s">
        <v>7337</v>
      </c>
      <c r="E717" s="234">
        <v>41169</v>
      </c>
      <c r="F717" s="220">
        <f t="shared" si="24"/>
        <v>41200</v>
      </c>
      <c r="G717" s="235">
        <v>5771.3</v>
      </c>
      <c r="H717" s="233">
        <v>661</v>
      </c>
      <c r="I717" s="233" t="s">
        <v>452</v>
      </c>
      <c r="J717" s="236"/>
    </row>
    <row r="718" spans="1:10">
      <c r="A718" s="230" t="s">
        <v>1109</v>
      </c>
      <c r="B718" s="231" t="s">
        <v>1110</v>
      </c>
      <c r="C718" s="232" t="s">
        <v>16955</v>
      </c>
      <c r="D718" s="233" t="s">
        <v>6744</v>
      </c>
      <c r="E718" s="234">
        <v>41152</v>
      </c>
      <c r="F718" s="220">
        <f t="shared" si="24"/>
        <v>41183</v>
      </c>
      <c r="G718" s="235">
        <v>5771.3</v>
      </c>
      <c r="H718" s="233">
        <v>662</v>
      </c>
      <c r="I718" s="233" t="s">
        <v>452</v>
      </c>
      <c r="J718" s="236"/>
    </row>
    <row r="719" spans="1:10">
      <c r="A719" s="230">
        <v>3597</v>
      </c>
      <c r="B719" s="231" t="s">
        <v>3242</v>
      </c>
      <c r="C719" s="232">
        <v>3597</v>
      </c>
      <c r="D719" s="233" t="s">
        <v>7145</v>
      </c>
      <c r="E719" s="234">
        <v>41163</v>
      </c>
      <c r="F719" s="220">
        <f t="shared" si="24"/>
        <v>41194</v>
      </c>
      <c r="G719" s="235">
        <v>5771.3</v>
      </c>
      <c r="H719" s="233">
        <v>663</v>
      </c>
      <c r="I719" s="233" t="s">
        <v>611</v>
      </c>
      <c r="J719" s="236"/>
    </row>
    <row r="720" spans="1:10">
      <c r="A720" s="230">
        <v>4286</v>
      </c>
      <c r="B720" s="231" t="s">
        <v>1621</v>
      </c>
      <c r="C720" s="232">
        <v>4286</v>
      </c>
      <c r="D720" s="233" t="s">
        <v>7508</v>
      </c>
      <c r="E720" s="234">
        <v>41172</v>
      </c>
      <c r="F720" s="220">
        <f t="shared" si="24"/>
        <v>41203</v>
      </c>
      <c r="G720" s="235">
        <v>5771.3</v>
      </c>
      <c r="H720" s="233">
        <v>664</v>
      </c>
      <c r="I720" s="233" t="s">
        <v>452</v>
      </c>
      <c r="J720" s="236"/>
    </row>
    <row r="721" spans="1:10">
      <c r="A721" s="230">
        <v>4285</v>
      </c>
      <c r="B721" s="231" t="s">
        <v>1621</v>
      </c>
      <c r="C721" s="232">
        <v>4285</v>
      </c>
      <c r="D721" s="233" t="s">
        <v>7509</v>
      </c>
      <c r="E721" s="234">
        <v>41172</v>
      </c>
      <c r="F721" s="220">
        <f t="shared" si="24"/>
        <v>41203</v>
      </c>
      <c r="G721" s="235">
        <v>5771.3</v>
      </c>
      <c r="H721" s="233">
        <v>664</v>
      </c>
      <c r="I721" s="233" t="s">
        <v>452</v>
      </c>
      <c r="J721" s="236"/>
    </row>
    <row r="722" spans="1:10">
      <c r="A722" s="230">
        <v>4284</v>
      </c>
      <c r="B722" s="231" t="s">
        <v>1621</v>
      </c>
      <c r="C722" s="232">
        <v>4284</v>
      </c>
      <c r="D722" s="233" t="s">
        <v>7387</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7196</v>
      </c>
      <c r="E724" s="234">
        <v>41166</v>
      </c>
      <c r="F724" s="220">
        <f t="shared" si="24"/>
        <v>41197</v>
      </c>
      <c r="G724" s="235">
        <v>5771.3</v>
      </c>
      <c r="H724" s="233">
        <v>665</v>
      </c>
      <c r="I724" s="233" t="s">
        <v>452</v>
      </c>
      <c r="J724" s="236"/>
    </row>
    <row r="725" spans="1:10">
      <c r="A725" s="231">
        <v>4360</v>
      </c>
      <c r="B725" s="231" t="s">
        <v>1604</v>
      </c>
      <c r="C725" s="237">
        <v>4360</v>
      </c>
      <c r="D725" s="231" t="s">
        <v>7198</v>
      </c>
      <c r="E725" s="238">
        <v>41170</v>
      </c>
      <c r="F725" s="220">
        <f t="shared" si="24"/>
        <v>41201</v>
      </c>
      <c r="G725" s="239">
        <v>5771.3</v>
      </c>
      <c r="H725" s="231">
        <v>665</v>
      </c>
      <c r="I725" s="231" t="s">
        <v>452</v>
      </c>
      <c r="J725" s="231"/>
    </row>
    <row r="726" spans="1:10">
      <c r="A726" s="231" t="s">
        <v>1168</v>
      </c>
      <c r="B726" s="231" t="s">
        <v>1169</v>
      </c>
      <c r="C726" s="237" t="s">
        <v>16956</v>
      </c>
      <c r="D726" s="231" t="s">
        <v>7340</v>
      </c>
      <c r="E726" s="238">
        <v>41170</v>
      </c>
      <c r="F726" s="220">
        <f t="shared" si="24"/>
        <v>41201</v>
      </c>
      <c r="G726" s="239">
        <v>5771.3</v>
      </c>
      <c r="H726" s="231">
        <v>666</v>
      </c>
      <c r="I726" s="231" t="s">
        <v>452</v>
      </c>
      <c r="J726" s="231"/>
    </row>
    <row r="727" spans="1:10">
      <c r="A727" s="231">
        <v>3600</v>
      </c>
      <c r="B727" s="231" t="s">
        <v>3248</v>
      </c>
      <c r="C727" s="237">
        <v>3600</v>
      </c>
      <c r="D727" s="231" t="s">
        <v>6825</v>
      </c>
      <c r="E727" s="238">
        <v>41157</v>
      </c>
      <c r="F727" s="220">
        <f t="shared" si="24"/>
        <v>41188</v>
      </c>
      <c r="G727" s="239">
        <v>5771.3</v>
      </c>
      <c r="H727" s="231">
        <v>667</v>
      </c>
      <c r="I727" s="231" t="s">
        <v>611</v>
      </c>
      <c r="J727" s="231"/>
    </row>
    <row r="728" spans="1:10">
      <c r="A728" s="231">
        <v>3603</v>
      </c>
      <c r="B728" s="231" t="s">
        <v>3257</v>
      </c>
      <c r="C728" s="237">
        <v>3603</v>
      </c>
      <c r="D728" s="231" t="s">
        <v>7147</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16957</v>
      </c>
      <c r="D730" s="231" t="s">
        <v>7467</v>
      </c>
      <c r="E730" s="238">
        <v>41171</v>
      </c>
      <c r="F730" s="220">
        <f t="shared" si="24"/>
        <v>41202</v>
      </c>
      <c r="G730" s="239">
        <v>5771.3</v>
      </c>
      <c r="H730" s="231">
        <v>670</v>
      </c>
      <c r="I730" s="231" t="s">
        <v>452</v>
      </c>
      <c r="J730" s="231"/>
    </row>
    <row r="731" spans="1:10">
      <c r="A731" s="231" t="s">
        <v>826</v>
      </c>
      <c r="B731" s="231" t="s">
        <v>827</v>
      </c>
      <c r="C731" s="237" t="s">
        <v>16958</v>
      </c>
      <c r="D731" s="231" t="s">
        <v>7773</v>
      </c>
      <c r="E731" s="238">
        <v>41180</v>
      </c>
      <c r="F731" s="220">
        <f t="shared" si="24"/>
        <v>41211</v>
      </c>
      <c r="G731" s="239">
        <v>5771.3</v>
      </c>
      <c r="H731" s="231">
        <v>671</v>
      </c>
      <c r="I731" s="231" t="s">
        <v>452</v>
      </c>
      <c r="J731" s="231"/>
    </row>
    <row r="732" spans="1:10">
      <c r="A732" s="231">
        <v>3828</v>
      </c>
      <c r="B732" s="231" t="s">
        <v>16959</v>
      </c>
      <c r="C732" s="237" t="s">
        <v>16960</v>
      </c>
      <c r="D732" s="231" t="s">
        <v>6593</v>
      </c>
      <c r="E732" s="238">
        <v>41162</v>
      </c>
      <c r="F732" s="220">
        <f t="shared" si="24"/>
        <v>41193</v>
      </c>
      <c r="G732" s="239">
        <v>5771.3</v>
      </c>
      <c r="H732" s="231">
        <v>675</v>
      </c>
      <c r="I732" s="231" t="s">
        <v>452</v>
      </c>
      <c r="J732" s="231"/>
    </row>
    <row r="733" spans="1:10">
      <c r="A733" s="240">
        <v>4411</v>
      </c>
      <c r="B733" s="240" t="s">
        <v>1537</v>
      </c>
      <c r="C733" s="240">
        <v>4411</v>
      </c>
      <c r="D733" s="240" t="s">
        <v>8378</v>
      </c>
      <c r="E733" s="241">
        <v>41198</v>
      </c>
      <c r="F733" s="220">
        <f t="shared" si="24"/>
        <v>41229</v>
      </c>
      <c r="G733" s="242">
        <v>5771.3</v>
      </c>
      <c r="H733" s="240">
        <v>691</v>
      </c>
      <c r="I733" s="243" t="s">
        <v>452</v>
      </c>
      <c r="J733" s="240"/>
    </row>
    <row r="734" spans="1:10">
      <c r="A734" s="240" t="s">
        <v>1155</v>
      </c>
      <c r="B734" s="240" t="s">
        <v>1847</v>
      </c>
      <c r="C734" s="240">
        <v>887</v>
      </c>
      <c r="D734" s="240" t="s">
        <v>7774</v>
      </c>
      <c r="E734" s="241">
        <v>41185</v>
      </c>
      <c r="F734" s="220">
        <f t="shared" si="24"/>
        <v>41216</v>
      </c>
      <c r="G734" s="242">
        <v>5771.3</v>
      </c>
      <c r="H734" s="240">
        <f>H733+1</f>
        <v>692</v>
      </c>
      <c r="I734" s="243" t="s">
        <v>452</v>
      </c>
      <c r="J734" s="240"/>
    </row>
    <row r="735" spans="1:10">
      <c r="A735" s="240">
        <v>4499</v>
      </c>
      <c r="B735" s="240" t="s">
        <v>7658</v>
      </c>
      <c r="C735" s="240">
        <v>4499</v>
      </c>
      <c r="D735" s="240" t="s">
        <v>8386</v>
      </c>
      <c r="E735" s="241">
        <v>41193</v>
      </c>
      <c r="F735" s="220">
        <f t="shared" si="24"/>
        <v>41224</v>
      </c>
      <c r="G735" s="242">
        <v>5771.3</v>
      </c>
      <c r="H735" s="240">
        <f>H734+1</f>
        <v>693</v>
      </c>
      <c r="I735" s="243" t="s">
        <v>452</v>
      </c>
      <c r="J735" s="240"/>
    </row>
    <row r="736" spans="1:10">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c r="A737" s="240">
        <v>4150</v>
      </c>
      <c r="B737" s="240" t="s">
        <v>6167</v>
      </c>
      <c r="C737" s="240">
        <v>4150</v>
      </c>
      <c r="D737" s="240" t="s">
        <v>8110</v>
      </c>
      <c r="E737" s="241">
        <v>41187</v>
      </c>
      <c r="F737" s="220">
        <f t="shared" si="24"/>
        <v>41218</v>
      </c>
      <c r="G737" s="242">
        <v>5771.3</v>
      </c>
      <c r="H737" s="240">
        <f>H736+1</f>
        <v>695</v>
      </c>
      <c r="I737" s="243" t="s">
        <v>452</v>
      </c>
      <c r="J737" s="240"/>
    </row>
    <row r="738" spans="1:10">
      <c r="A738" s="240">
        <v>4151</v>
      </c>
      <c r="B738" s="240" t="s">
        <v>6167</v>
      </c>
      <c r="C738" s="240">
        <v>4151</v>
      </c>
      <c r="D738" s="240" t="s">
        <v>8222</v>
      </c>
      <c r="E738" s="241">
        <v>41187</v>
      </c>
      <c r="F738" s="220">
        <f t="shared" si="24"/>
        <v>41218</v>
      </c>
      <c r="G738" s="242">
        <v>5771.3</v>
      </c>
      <c r="H738" s="240">
        <f>H737</f>
        <v>695</v>
      </c>
      <c r="I738" s="243" t="s">
        <v>452</v>
      </c>
      <c r="J738" s="240"/>
    </row>
    <row r="739" spans="1:10">
      <c r="A739" s="240">
        <v>4432</v>
      </c>
      <c r="B739" s="240" t="s">
        <v>2032</v>
      </c>
      <c r="C739" s="240">
        <v>4432</v>
      </c>
      <c r="D739" s="240" t="s">
        <v>8233</v>
      </c>
      <c r="E739" s="241">
        <v>41193</v>
      </c>
      <c r="F739" s="220">
        <f t="shared" si="24"/>
        <v>41224</v>
      </c>
      <c r="G739" s="242">
        <v>5771.3</v>
      </c>
      <c r="H739" s="240">
        <f>H738+1</f>
        <v>696</v>
      </c>
      <c r="I739" s="243" t="s">
        <v>452</v>
      </c>
      <c r="J739" s="240"/>
    </row>
    <row r="740" spans="1:10">
      <c r="A740" s="240">
        <v>4154</v>
      </c>
      <c r="B740" s="240" t="s">
        <v>5874</v>
      </c>
      <c r="C740" s="240">
        <v>4154</v>
      </c>
      <c r="D740" s="240" t="s">
        <v>8111</v>
      </c>
      <c r="E740" s="241">
        <v>41185</v>
      </c>
      <c r="F740" s="220">
        <f t="shared" si="24"/>
        <v>41216</v>
      </c>
      <c r="G740" s="242">
        <v>5771.3</v>
      </c>
      <c r="H740" s="240">
        <f>H739+1</f>
        <v>697</v>
      </c>
      <c r="I740" s="243" t="s">
        <v>452</v>
      </c>
      <c r="J740" s="240"/>
    </row>
    <row r="741" spans="1:10">
      <c r="A741" s="240">
        <v>4504</v>
      </c>
      <c r="B741" s="240" t="s">
        <v>5874</v>
      </c>
      <c r="C741" s="240">
        <v>4504</v>
      </c>
      <c r="D741" s="240" t="s">
        <v>8131</v>
      </c>
      <c r="E741" s="241">
        <v>41187</v>
      </c>
      <c r="F741" s="220">
        <f t="shared" si="24"/>
        <v>41218</v>
      </c>
      <c r="G741" s="242">
        <v>5771.3</v>
      </c>
      <c r="H741" s="240">
        <f>H740</f>
        <v>697</v>
      </c>
      <c r="I741" s="243" t="s">
        <v>452</v>
      </c>
      <c r="J741" s="240"/>
    </row>
    <row r="742" spans="1:10">
      <c r="A742" s="240">
        <v>4277</v>
      </c>
      <c r="B742" s="240" t="s">
        <v>2598</v>
      </c>
      <c r="C742" s="240">
        <v>4277</v>
      </c>
      <c r="D742" s="240" t="s">
        <v>8836</v>
      </c>
      <c r="E742" s="241">
        <v>41208</v>
      </c>
      <c r="F742" s="220">
        <f t="shared" si="24"/>
        <v>41239</v>
      </c>
      <c r="G742" s="242">
        <v>5771.3</v>
      </c>
      <c r="H742" s="240">
        <f>H741+1</f>
        <v>698</v>
      </c>
      <c r="I742" s="243" t="s">
        <v>452</v>
      </c>
      <c r="J742" s="240"/>
    </row>
    <row r="743" spans="1:10">
      <c r="A743" s="240">
        <v>4276</v>
      </c>
      <c r="B743" s="240" t="s">
        <v>2598</v>
      </c>
      <c r="C743" s="240">
        <v>4276</v>
      </c>
      <c r="D743" s="240" t="s">
        <v>8563</v>
      </c>
      <c r="E743" s="241">
        <v>41205</v>
      </c>
      <c r="F743" s="220">
        <f t="shared" si="24"/>
        <v>41236</v>
      </c>
      <c r="G743" s="242">
        <v>5771.3</v>
      </c>
      <c r="H743" s="240">
        <f>H742</f>
        <v>698</v>
      </c>
      <c r="I743" s="243" t="s">
        <v>452</v>
      </c>
      <c r="J743" s="240"/>
    </row>
    <row r="744" spans="1:10">
      <c r="A744" s="240">
        <v>4506</v>
      </c>
      <c r="B744" s="240" t="s">
        <v>2598</v>
      </c>
      <c r="C744" s="240">
        <v>4506</v>
      </c>
      <c r="D744" s="240" t="s">
        <v>8573</v>
      </c>
      <c r="E744" s="241">
        <v>41206</v>
      </c>
      <c r="F744" s="220">
        <f t="shared" si="24"/>
        <v>41237</v>
      </c>
      <c r="G744" s="242">
        <v>5771.3</v>
      </c>
      <c r="H744" s="240">
        <f>H743</f>
        <v>698</v>
      </c>
      <c r="I744" s="243" t="s">
        <v>452</v>
      </c>
      <c r="J744" s="240"/>
    </row>
    <row r="745" spans="1:10">
      <c r="A745" s="240">
        <v>4163</v>
      </c>
      <c r="B745" s="240" t="s">
        <v>1808</v>
      </c>
      <c r="C745" s="240">
        <v>4163</v>
      </c>
      <c r="D745" s="240" t="s">
        <v>8099</v>
      </c>
      <c r="E745" s="241">
        <v>41185</v>
      </c>
      <c r="F745" s="220">
        <f t="shared" si="24"/>
        <v>41216</v>
      </c>
      <c r="G745" s="242">
        <v>5771.3</v>
      </c>
      <c r="H745" s="240">
        <f>H744+1</f>
        <v>699</v>
      </c>
      <c r="I745" s="243" t="s">
        <v>452</v>
      </c>
      <c r="J745" s="240"/>
    </row>
    <row r="746" spans="1:10">
      <c r="A746" s="240">
        <v>4159</v>
      </c>
      <c r="B746" s="240" t="s">
        <v>1808</v>
      </c>
      <c r="C746" s="240">
        <v>4159</v>
      </c>
      <c r="D746" s="240" t="s">
        <v>8113</v>
      </c>
      <c r="E746" s="241">
        <v>41191</v>
      </c>
      <c r="F746" s="220">
        <f t="shared" si="24"/>
        <v>41222</v>
      </c>
      <c r="G746" s="242">
        <v>5771.3</v>
      </c>
      <c r="H746" s="240">
        <f>H745</f>
        <v>699</v>
      </c>
      <c r="I746" s="243" t="s">
        <v>452</v>
      </c>
      <c r="J746" s="240"/>
    </row>
    <row r="747" spans="1:10">
      <c r="A747" s="240">
        <v>4160</v>
      </c>
      <c r="B747" s="240" t="s">
        <v>1808</v>
      </c>
      <c r="C747" s="240">
        <v>4160</v>
      </c>
      <c r="D747" s="240" t="s">
        <v>8114</v>
      </c>
      <c r="E747" s="241">
        <v>41187</v>
      </c>
      <c r="F747" s="220">
        <f t="shared" si="24"/>
        <v>41218</v>
      </c>
      <c r="G747" s="242">
        <v>5771.3</v>
      </c>
      <c r="H747" s="240">
        <f>H746</f>
        <v>699</v>
      </c>
      <c r="I747" s="243" t="s">
        <v>452</v>
      </c>
      <c r="J747" s="240"/>
    </row>
    <row r="748" spans="1:10">
      <c r="A748" s="240">
        <v>4161</v>
      </c>
      <c r="B748" s="240" t="s">
        <v>1808</v>
      </c>
      <c r="C748" s="240">
        <v>4161</v>
      </c>
      <c r="D748" s="240" t="s">
        <v>8225</v>
      </c>
      <c r="E748" s="241">
        <v>41197</v>
      </c>
      <c r="F748" s="220">
        <f t="shared" si="24"/>
        <v>41228</v>
      </c>
      <c r="G748" s="242">
        <v>5771.3</v>
      </c>
      <c r="H748" s="240">
        <f>H747</f>
        <v>699</v>
      </c>
      <c r="I748" s="243" t="s">
        <v>452</v>
      </c>
      <c r="J748" s="240"/>
    </row>
    <row r="749" spans="1:10">
      <c r="A749" s="240">
        <v>4162</v>
      </c>
      <c r="B749" s="240" t="s">
        <v>1808</v>
      </c>
      <c r="C749" s="240">
        <v>4162</v>
      </c>
      <c r="D749" s="240" t="s">
        <v>8115</v>
      </c>
      <c r="E749" s="241">
        <v>41187</v>
      </c>
      <c r="F749" s="220">
        <f t="shared" si="24"/>
        <v>41218</v>
      </c>
      <c r="G749" s="242">
        <v>5771.3</v>
      </c>
      <c r="H749" s="240">
        <f>H748</f>
        <v>699</v>
      </c>
      <c r="I749" s="243" t="s">
        <v>452</v>
      </c>
      <c r="J749" s="240"/>
    </row>
    <row r="750" spans="1:10">
      <c r="A750" s="240">
        <v>4439</v>
      </c>
      <c r="B750" s="240" t="s">
        <v>7202</v>
      </c>
      <c r="C750" s="240">
        <v>4439</v>
      </c>
      <c r="D750" s="240" t="s">
        <v>8128</v>
      </c>
      <c r="E750" s="241">
        <v>41187</v>
      </c>
      <c r="F750" s="220">
        <f t="shared" si="24"/>
        <v>41218</v>
      </c>
      <c r="G750" s="242">
        <v>5771.3</v>
      </c>
      <c r="H750" s="240">
        <f>H749+1</f>
        <v>700</v>
      </c>
      <c r="I750" s="243" t="s">
        <v>452</v>
      </c>
      <c r="J750" s="240"/>
    </row>
    <row r="751" spans="1:10">
      <c r="A751" s="240">
        <v>4440</v>
      </c>
      <c r="B751" s="240" t="s">
        <v>7202</v>
      </c>
      <c r="C751" s="240">
        <v>4440</v>
      </c>
      <c r="D751" s="240" t="s">
        <v>8235</v>
      </c>
      <c r="E751" s="241">
        <v>41187</v>
      </c>
      <c r="F751" s="220">
        <f t="shared" si="24"/>
        <v>41218</v>
      </c>
      <c r="G751" s="242">
        <v>5771.3</v>
      </c>
      <c r="H751" s="240">
        <f>H750</f>
        <v>700</v>
      </c>
      <c r="I751" s="243" t="s">
        <v>452</v>
      </c>
      <c r="J751" s="240"/>
    </row>
    <row r="752" spans="1:10">
      <c r="A752" s="240">
        <v>4442</v>
      </c>
      <c r="B752" s="240" t="s">
        <v>7202</v>
      </c>
      <c r="C752" s="240">
        <v>4442</v>
      </c>
      <c r="D752" s="240" t="s">
        <v>8237</v>
      </c>
      <c r="E752" s="241">
        <v>41191</v>
      </c>
      <c r="F752" s="220">
        <f t="shared" si="24"/>
        <v>41222</v>
      </c>
      <c r="G752" s="242">
        <v>5771.3</v>
      </c>
      <c r="H752" s="240">
        <f>H751</f>
        <v>700</v>
      </c>
      <c r="I752" s="243" t="s">
        <v>452</v>
      </c>
      <c r="J752" s="240"/>
    </row>
    <row r="753" spans="1:10">
      <c r="A753" s="240">
        <v>3662</v>
      </c>
      <c r="B753" s="240" t="s">
        <v>3922</v>
      </c>
      <c r="C753" s="240">
        <v>3662</v>
      </c>
      <c r="D753" s="240" t="s">
        <v>8451</v>
      </c>
      <c r="E753" s="241">
        <v>41205</v>
      </c>
      <c r="F753" s="220">
        <f t="shared" si="24"/>
        <v>41236</v>
      </c>
      <c r="G753" s="242">
        <v>5771.3</v>
      </c>
      <c r="H753" s="240">
        <f>H752+1</f>
        <v>701</v>
      </c>
      <c r="I753" s="243" t="s">
        <v>452</v>
      </c>
      <c r="J753" s="240"/>
    </row>
    <row r="754" spans="1:10">
      <c r="A754" s="240">
        <v>4203</v>
      </c>
      <c r="B754" s="240" t="s">
        <v>164</v>
      </c>
      <c r="C754" s="240">
        <v>4203</v>
      </c>
      <c r="D754" s="240" t="s">
        <v>8372</v>
      </c>
      <c r="E754" s="241">
        <v>41192</v>
      </c>
      <c r="F754" s="220">
        <f t="shared" si="24"/>
        <v>41223</v>
      </c>
      <c r="G754" s="242">
        <v>5771.3</v>
      </c>
      <c r="H754" s="240">
        <f>H753+1</f>
        <v>702</v>
      </c>
      <c r="I754" s="243" t="s">
        <v>452</v>
      </c>
      <c r="J754" s="240"/>
    </row>
    <row r="755" spans="1:10">
      <c r="A755" s="240">
        <v>4199</v>
      </c>
      <c r="B755" s="240" t="s">
        <v>164</v>
      </c>
      <c r="C755" s="240">
        <v>4199</v>
      </c>
      <c r="D755" s="240" t="s">
        <v>7504</v>
      </c>
      <c r="E755" s="241">
        <v>41193</v>
      </c>
      <c r="F755" s="220">
        <f t="shared" si="24"/>
        <v>41224</v>
      </c>
      <c r="G755" s="242">
        <v>5771.3</v>
      </c>
      <c r="H755" s="240">
        <f>H754</f>
        <v>702</v>
      </c>
      <c r="I755" s="243" t="s">
        <v>452</v>
      </c>
      <c r="J755" s="240"/>
    </row>
    <row r="756" spans="1:10">
      <c r="A756" s="240">
        <v>4378</v>
      </c>
      <c r="B756" s="240" t="s">
        <v>6837</v>
      </c>
      <c r="C756" s="240">
        <v>4378</v>
      </c>
      <c r="D756" s="240" t="s">
        <v>8888</v>
      </c>
      <c r="E756" s="241">
        <v>41211</v>
      </c>
      <c r="F756" s="220">
        <f t="shared" si="24"/>
        <v>41242</v>
      </c>
      <c r="G756" s="242">
        <v>5771.3</v>
      </c>
      <c r="H756" s="240">
        <f>H755+1</f>
        <v>703</v>
      </c>
      <c r="I756" s="243" t="s">
        <v>452</v>
      </c>
      <c r="J756" s="240"/>
    </row>
    <row r="757" spans="1:10">
      <c r="A757" s="240">
        <v>4190</v>
      </c>
      <c r="B757" s="240" t="s">
        <v>6309</v>
      </c>
      <c r="C757" s="240">
        <v>4190</v>
      </c>
      <c r="D757" s="240" t="s">
        <v>8510</v>
      </c>
      <c r="E757" s="241">
        <v>41200</v>
      </c>
      <c r="F757" s="220">
        <f t="shared" si="24"/>
        <v>41231</v>
      </c>
      <c r="G757" s="242">
        <v>5771.3</v>
      </c>
      <c r="H757" s="240">
        <f>H756+1</f>
        <v>704</v>
      </c>
      <c r="I757" s="243" t="s">
        <v>452</v>
      </c>
      <c r="J757" s="240"/>
    </row>
    <row r="758" spans="1:10">
      <c r="A758" s="240">
        <v>4189</v>
      </c>
      <c r="B758" s="240" t="s">
        <v>6309</v>
      </c>
      <c r="C758" s="240">
        <v>4189</v>
      </c>
      <c r="D758" s="240" t="s">
        <v>8512</v>
      </c>
      <c r="E758" s="241">
        <v>41201</v>
      </c>
      <c r="F758" s="220">
        <f t="shared" si="24"/>
        <v>41232</v>
      </c>
      <c r="G758" s="242">
        <v>5771.3</v>
      </c>
      <c r="H758" s="240">
        <f>H757</f>
        <v>704</v>
      </c>
      <c r="I758" s="243" t="s">
        <v>452</v>
      </c>
      <c r="J758" s="240"/>
    </row>
    <row r="759" spans="1:10">
      <c r="A759" s="240">
        <v>4188</v>
      </c>
      <c r="B759" s="240" t="s">
        <v>6309</v>
      </c>
      <c r="C759" s="240">
        <v>4188</v>
      </c>
      <c r="D759" s="240" t="s">
        <v>17829</v>
      </c>
      <c r="E759" s="241">
        <v>41198</v>
      </c>
      <c r="F759" s="220">
        <f t="shared" si="24"/>
        <v>41229</v>
      </c>
      <c r="G759" s="242">
        <v>5771.3</v>
      </c>
      <c r="H759" s="240">
        <f>H758</f>
        <v>704</v>
      </c>
      <c r="I759" s="243" t="s">
        <v>452</v>
      </c>
      <c r="J759" s="240"/>
    </row>
    <row r="760" spans="1:10">
      <c r="A760" s="240">
        <v>4187</v>
      </c>
      <c r="B760" s="240" t="s">
        <v>6309</v>
      </c>
      <c r="C760" s="240">
        <v>4187</v>
      </c>
      <c r="D760" s="240" t="s">
        <v>8514</v>
      </c>
      <c r="E760" s="241">
        <v>41204</v>
      </c>
      <c r="F760" s="220">
        <f t="shared" si="24"/>
        <v>41235</v>
      </c>
      <c r="G760" s="242">
        <v>5771.3</v>
      </c>
      <c r="H760" s="240">
        <f>H759</f>
        <v>704</v>
      </c>
      <c r="I760" s="243" t="s">
        <v>452</v>
      </c>
      <c r="J760" s="240"/>
    </row>
    <row r="761" spans="1:10">
      <c r="A761" s="240">
        <v>4186</v>
      </c>
      <c r="B761" s="240" t="s">
        <v>6309</v>
      </c>
      <c r="C761" s="240">
        <v>4186</v>
      </c>
      <c r="D761" s="240" t="s">
        <v>8452</v>
      </c>
      <c r="E761" s="241">
        <v>41199</v>
      </c>
      <c r="F761" s="220">
        <f t="shared" si="24"/>
        <v>41230</v>
      </c>
      <c r="G761" s="242">
        <v>5771.3</v>
      </c>
      <c r="H761" s="240">
        <f>H760</f>
        <v>704</v>
      </c>
      <c r="I761" s="243" t="s">
        <v>452</v>
      </c>
      <c r="J761" s="240"/>
    </row>
    <row r="762" spans="1:10">
      <c r="A762" s="240">
        <v>4091</v>
      </c>
      <c r="B762" s="240" t="s">
        <v>1062</v>
      </c>
      <c r="C762" s="240">
        <v>4091</v>
      </c>
      <c r="D762" s="240" t="s">
        <v>8831</v>
      </c>
      <c r="E762" s="241">
        <v>41206</v>
      </c>
      <c r="F762" s="220">
        <f t="shared" si="24"/>
        <v>41237</v>
      </c>
      <c r="G762" s="242">
        <v>5771.3</v>
      </c>
      <c r="H762" s="240">
        <f>H761+1</f>
        <v>705</v>
      </c>
      <c r="I762" s="243" t="s">
        <v>452</v>
      </c>
      <c r="J762" s="240"/>
    </row>
    <row r="763" spans="1:10">
      <c r="A763" s="240">
        <v>3995</v>
      </c>
      <c r="B763" s="240" t="s">
        <v>1653</v>
      </c>
      <c r="C763" s="240">
        <v>3995</v>
      </c>
      <c r="D763" s="240" t="s">
        <v>8823</v>
      </c>
      <c r="E763" s="241">
        <v>41208</v>
      </c>
      <c r="F763" s="220">
        <f t="shared" si="24"/>
        <v>41239</v>
      </c>
      <c r="G763" s="242">
        <v>5771.3</v>
      </c>
      <c r="H763" s="240">
        <f>H762+1</f>
        <v>706</v>
      </c>
      <c r="I763" s="243" t="s">
        <v>452</v>
      </c>
      <c r="J763" s="240"/>
    </row>
    <row r="764" spans="1:10">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8559</v>
      </c>
      <c r="E765" s="241">
        <v>41205</v>
      </c>
      <c r="F765" s="220">
        <f t="shared" si="24"/>
        <v>41236</v>
      </c>
      <c r="G765" s="242">
        <v>5771.3</v>
      </c>
      <c r="H765" s="240">
        <f t="shared" si="25"/>
        <v>706</v>
      </c>
      <c r="I765" s="243" t="s">
        <v>452</v>
      </c>
      <c r="J765" s="240"/>
    </row>
    <row r="766" spans="1:10">
      <c r="A766" s="240">
        <v>4008</v>
      </c>
      <c r="B766" s="240" t="s">
        <v>1653</v>
      </c>
      <c r="C766" s="240">
        <v>4008</v>
      </c>
      <c r="D766" s="240" t="s">
        <v>8829</v>
      </c>
      <c r="E766" s="241">
        <v>41206</v>
      </c>
      <c r="F766" s="220">
        <f t="shared" si="24"/>
        <v>41237</v>
      </c>
      <c r="G766" s="242">
        <v>5771.3</v>
      </c>
      <c r="H766" s="240">
        <f t="shared" si="25"/>
        <v>706</v>
      </c>
      <c r="I766" s="243" t="s">
        <v>452</v>
      </c>
      <c r="J766" s="240"/>
    </row>
    <row r="767" spans="1:10">
      <c r="A767" s="240">
        <v>4012</v>
      </c>
      <c r="B767" s="240" t="s">
        <v>1653</v>
      </c>
      <c r="C767" s="240">
        <v>4012</v>
      </c>
      <c r="D767" s="240" t="s">
        <v>8869</v>
      </c>
      <c r="E767" s="241">
        <v>41211</v>
      </c>
      <c r="F767" s="220">
        <f t="shared" si="24"/>
        <v>41242</v>
      </c>
      <c r="G767" s="242">
        <v>5771.3</v>
      </c>
      <c r="H767" s="240">
        <f t="shared" si="25"/>
        <v>706</v>
      </c>
      <c r="I767" s="243" t="s">
        <v>452</v>
      </c>
      <c r="J767" s="240"/>
    </row>
    <row r="768" spans="1:10">
      <c r="A768" s="240">
        <v>4013</v>
      </c>
      <c r="B768" s="240" t="s">
        <v>1653</v>
      </c>
      <c r="C768" s="240">
        <v>4013</v>
      </c>
      <c r="D768" s="240" t="s">
        <v>8561</v>
      </c>
      <c r="E768" s="241">
        <v>41206</v>
      </c>
      <c r="F768" s="220">
        <f t="shared" si="24"/>
        <v>41237</v>
      </c>
      <c r="G768" s="242">
        <v>5771.3</v>
      </c>
      <c r="H768" s="240">
        <f t="shared" si="25"/>
        <v>706</v>
      </c>
      <c r="I768" s="243" t="s">
        <v>452</v>
      </c>
      <c r="J768" s="240"/>
    </row>
    <row r="769" spans="1:10">
      <c r="A769" s="240">
        <v>4015</v>
      </c>
      <c r="B769" s="240" t="s">
        <v>1653</v>
      </c>
      <c r="C769" s="240">
        <v>4015</v>
      </c>
      <c r="D769" s="240" t="s">
        <v>8589</v>
      </c>
      <c r="E769" s="241">
        <v>41208</v>
      </c>
      <c r="F769" s="220">
        <f t="shared" si="24"/>
        <v>41239</v>
      </c>
      <c r="G769" s="242">
        <v>5771.3</v>
      </c>
      <c r="H769" s="240">
        <f t="shared" si="25"/>
        <v>706</v>
      </c>
      <c r="I769" s="243" t="s">
        <v>452</v>
      </c>
      <c r="J769" s="240"/>
    </row>
    <row r="770" spans="1:10">
      <c r="A770" s="240">
        <v>4017</v>
      </c>
      <c r="B770" s="240" t="s">
        <v>1653</v>
      </c>
      <c r="C770" s="240">
        <v>4017</v>
      </c>
      <c r="D770" s="240" t="s">
        <v>7532</v>
      </c>
      <c r="E770" s="241">
        <v>41190</v>
      </c>
      <c r="F770" s="220">
        <f t="shared" si="24"/>
        <v>41221</v>
      </c>
      <c r="G770" s="242">
        <v>5771.3</v>
      </c>
      <c r="H770" s="240">
        <f t="shared" si="25"/>
        <v>706</v>
      </c>
      <c r="I770" s="243" t="s">
        <v>452</v>
      </c>
      <c r="J770" s="240"/>
    </row>
    <row r="771" spans="1:10">
      <c r="A771" s="240">
        <v>4282</v>
      </c>
      <c r="B771" s="240" t="s">
        <v>2436</v>
      </c>
      <c r="C771" s="240">
        <v>4282</v>
      </c>
      <c r="D771" s="240" t="s">
        <v>7812</v>
      </c>
      <c r="E771" s="241">
        <v>41186</v>
      </c>
      <c r="F771" s="220">
        <f t="shared" si="24"/>
        <v>41217</v>
      </c>
      <c r="G771" s="242">
        <v>5771.3</v>
      </c>
      <c r="H771" s="240">
        <f>H770+1</f>
        <v>707</v>
      </c>
      <c r="I771" s="243" t="s">
        <v>452</v>
      </c>
      <c r="J771" s="240"/>
    </row>
    <row r="772" spans="1:10">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7946</v>
      </c>
      <c r="E773" s="241">
        <v>41183</v>
      </c>
      <c r="F773" s="220">
        <f t="shared" si="26"/>
        <v>41214</v>
      </c>
      <c r="G773" s="242">
        <v>5771.3</v>
      </c>
      <c r="H773" s="240">
        <f>H772</f>
        <v>707</v>
      </c>
      <c r="I773" s="243" t="s">
        <v>452</v>
      </c>
      <c r="J773" s="240"/>
    </row>
    <row r="774" spans="1:10">
      <c r="A774" s="240">
        <v>3520</v>
      </c>
      <c r="B774" s="240" t="s">
        <v>2817</v>
      </c>
      <c r="C774" s="240">
        <v>3520</v>
      </c>
      <c r="D774" s="240" t="s">
        <v>8877</v>
      </c>
      <c r="E774" s="241">
        <v>41212</v>
      </c>
      <c r="F774" s="220">
        <f t="shared" si="26"/>
        <v>41243</v>
      </c>
      <c r="G774" s="242">
        <v>5771.3</v>
      </c>
      <c r="H774" s="240">
        <f>H773+1</f>
        <v>708</v>
      </c>
      <c r="I774" s="243" t="s">
        <v>452</v>
      </c>
      <c r="J774" s="240"/>
    </row>
    <row r="775" spans="1:10">
      <c r="A775" s="240">
        <v>3522</v>
      </c>
      <c r="B775" s="240" t="s">
        <v>2817</v>
      </c>
      <c r="C775" s="240">
        <v>3522</v>
      </c>
      <c r="D775" s="240" t="s">
        <v>8818</v>
      </c>
      <c r="E775" s="241">
        <v>41211</v>
      </c>
      <c r="F775" s="220">
        <f t="shared" si="26"/>
        <v>41242</v>
      </c>
      <c r="G775" s="242">
        <v>5771.3</v>
      </c>
      <c r="H775" s="240">
        <f>H774</f>
        <v>708</v>
      </c>
      <c r="I775" s="243" t="s">
        <v>452</v>
      </c>
      <c r="J775" s="240"/>
    </row>
    <row r="776" spans="1:10">
      <c r="A776" s="240">
        <v>3525</v>
      </c>
      <c r="B776" s="240" t="s">
        <v>2817</v>
      </c>
      <c r="C776" s="240">
        <v>3525</v>
      </c>
      <c r="D776" s="240" t="s">
        <v>8879</v>
      </c>
      <c r="E776" s="241">
        <v>41212</v>
      </c>
      <c r="F776" s="220">
        <f t="shared" si="26"/>
        <v>41243</v>
      </c>
      <c r="G776" s="242">
        <v>5771.3</v>
      </c>
      <c r="H776" s="240">
        <f>H775</f>
        <v>708</v>
      </c>
      <c r="I776" s="243" t="s">
        <v>452</v>
      </c>
      <c r="J776" s="240"/>
    </row>
    <row r="777" spans="1:10">
      <c r="A777" s="240">
        <v>4567</v>
      </c>
      <c r="B777" s="240" t="s">
        <v>7919</v>
      </c>
      <c r="C777" s="240">
        <v>4567</v>
      </c>
      <c r="D777" s="240" t="s">
        <v>8850</v>
      </c>
      <c r="E777" s="241">
        <v>41207</v>
      </c>
      <c r="F777" s="220">
        <f t="shared" si="26"/>
        <v>41238</v>
      </c>
      <c r="G777" s="242">
        <v>5771.3</v>
      </c>
      <c r="H777" s="240">
        <f>H776+1</f>
        <v>709</v>
      </c>
      <c r="I777" s="243" t="s">
        <v>452</v>
      </c>
      <c r="J777" s="240"/>
    </row>
    <row r="778" spans="1:10">
      <c r="A778" s="240">
        <v>4568</v>
      </c>
      <c r="B778" s="240" t="s">
        <v>7919</v>
      </c>
      <c r="C778" s="240">
        <v>4568</v>
      </c>
      <c r="D778" s="240" t="s">
        <v>8594</v>
      </c>
      <c r="E778" s="241">
        <v>41206</v>
      </c>
      <c r="F778" s="220">
        <f t="shared" si="26"/>
        <v>41237</v>
      </c>
      <c r="G778" s="242">
        <v>5771.3</v>
      </c>
      <c r="H778" s="240">
        <f>H777</f>
        <v>709</v>
      </c>
      <c r="I778" s="243" t="s">
        <v>452</v>
      </c>
      <c r="J778" s="240"/>
    </row>
    <row r="779" spans="1:10">
      <c r="A779" s="240">
        <v>4569</v>
      </c>
      <c r="B779" s="240" t="s">
        <v>7919</v>
      </c>
      <c r="C779" s="240">
        <v>4569</v>
      </c>
      <c r="D779" s="240" t="s">
        <v>8575</v>
      </c>
      <c r="E779" s="241">
        <v>41206</v>
      </c>
      <c r="F779" s="220">
        <f t="shared" si="26"/>
        <v>41237</v>
      </c>
      <c r="G779" s="242">
        <v>5771.3</v>
      </c>
      <c r="H779" s="240">
        <f>H778</f>
        <v>709</v>
      </c>
      <c r="I779" s="243" t="s">
        <v>452</v>
      </c>
      <c r="J779" s="240"/>
    </row>
    <row r="780" spans="1:10">
      <c r="A780" s="240">
        <v>4570</v>
      </c>
      <c r="B780" s="240" t="s">
        <v>7919</v>
      </c>
      <c r="C780" s="240">
        <v>4570</v>
      </c>
      <c r="D780" s="240" t="s">
        <v>8852</v>
      </c>
      <c r="E780" s="241">
        <v>41207</v>
      </c>
      <c r="F780" s="220">
        <f t="shared" si="26"/>
        <v>41238</v>
      </c>
      <c r="G780" s="242">
        <v>5771.3</v>
      </c>
      <c r="H780" s="240">
        <f>H779</f>
        <v>709</v>
      </c>
      <c r="I780" s="243" t="s">
        <v>452</v>
      </c>
      <c r="J780" s="240"/>
    </row>
    <row r="781" spans="1:10">
      <c r="A781" s="240">
        <v>4571</v>
      </c>
      <c r="B781" s="240" t="s">
        <v>7919</v>
      </c>
      <c r="C781" s="240">
        <v>4571</v>
      </c>
      <c r="D781" s="240" t="s">
        <v>8577</v>
      </c>
      <c r="E781" s="241">
        <v>41205</v>
      </c>
      <c r="F781" s="220">
        <f t="shared" si="26"/>
        <v>41236</v>
      </c>
      <c r="G781" s="242">
        <v>5771.3</v>
      </c>
      <c r="H781" s="240">
        <f>H780</f>
        <v>709</v>
      </c>
      <c r="I781" s="243" t="s">
        <v>452</v>
      </c>
      <c r="J781" s="240"/>
    </row>
    <row r="782" spans="1:10">
      <c r="A782" s="240">
        <v>3764</v>
      </c>
      <c r="B782" s="240" t="s">
        <v>3423</v>
      </c>
      <c r="C782" s="240">
        <v>3764</v>
      </c>
      <c r="D782" s="240" t="s">
        <v>8364</v>
      </c>
      <c r="E782" s="241">
        <v>41205</v>
      </c>
      <c r="F782" s="220">
        <f t="shared" si="26"/>
        <v>41236</v>
      </c>
      <c r="G782" s="242">
        <v>5771.3</v>
      </c>
      <c r="H782" s="240">
        <f>H781+1</f>
        <v>710</v>
      </c>
      <c r="I782" s="243" t="s">
        <v>452</v>
      </c>
      <c r="J782" s="240"/>
    </row>
    <row r="783" spans="1:10">
      <c r="A783" s="240">
        <v>3889</v>
      </c>
      <c r="B783" s="240" t="s">
        <v>165</v>
      </c>
      <c r="C783" s="240">
        <v>3889</v>
      </c>
      <c r="D783" s="240" t="s">
        <v>8217</v>
      </c>
      <c r="E783" s="241">
        <v>41191</v>
      </c>
      <c r="F783" s="220">
        <f t="shared" si="26"/>
        <v>41222</v>
      </c>
      <c r="G783" s="242">
        <v>5771.3</v>
      </c>
      <c r="H783" s="240">
        <f>H782+1</f>
        <v>711</v>
      </c>
      <c r="I783" s="243" t="s">
        <v>452</v>
      </c>
      <c r="J783" s="240"/>
    </row>
    <row r="784" spans="1:10">
      <c r="A784" s="240">
        <v>4246</v>
      </c>
      <c r="B784" s="240" t="s">
        <v>6517</v>
      </c>
      <c r="C784" s="240">
        <v>4246</v>
      </c>
      <c r="D784" s="240" t="s">
        <v>7562</v>
      </c>
      <c r="E784" s="241">
        <v>41183</v>
      </c>
      <c r="F784" s="220">
        <f t="shared" si="26"/>
        <v>41214</v>
      </c>
      <c r="G784" s="242">
        <v>5771.3</v>
      </c>
      <c r="H784" s="240">
        <f>H783+1</f>
        <v>712</v>
      </c>
      <c r="I784" s="243" t="s">
        <v>452</v>
      </c>
      <c r="J784" s="240"/>
    </row>
    <row r="785" spans="1:10">
      <c r="A785" s="240">
        <v>4455</v>
      </c>
      <c r="B785" s="240" t="s">
        <v>7405</v>
      </c>
      <c r="C785" s="240">
        <v>4455</v>
      </c>
      <c r="D785" s="240" t="s">
        <v>8381</v>
      </c>
      <c r="E785" s="241">
        <v>41205</v>
      </c>
      <c r="F785" s="220">
        <f t="shared" si="26"/>
        <v>41236</v>
      </c>
      <c r="G785" s="242">
        <v>5771.3</v>
      </c>
      <c r="H785" s="240">
        <f>H784+1</f>
        <v>713</v>
      </c>
      <c r="I785" s="243" t="s">
        <v>452</v>
      </c>
      <c r="J785" s="240"/>
    </row>
    <row r="786" spans="1:10">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c r="A787" s="240">
        <v>4454</v>
      </c>
      <c r="B787" s="240" t="s">
        <v>7405</v>
      </c>
      <c r="C787" s="240">
        <v>4454</v>
      </c>
      <c r="D787" s="240" t="s">
        <v>8412</v>
      </c>
      <c r="E787" s="241">
        <v>41205</v>
      </c>
      <c r="F787" s="220">
        <f t="shared" si="26"/>
        <v>41236</v>
      </c>
      <c r="G787" s="242">
        <v>5771.3</v>
      </c>
      <c r="H787" s="240">
        <f t="shared" si="27"/>
        <v>713</v>
      </c>
      <c r="I787" s="243" t="s">
        <v>452</v>
      </c>
      <c r="J787" s="240"/>
    </row>
    <row r="788" spans="1:10">
      <c r="A788" s="240">
        <v>4453</v>
      </c>
      <c r="B788" s="240" t="s">
        <v>7405</v>
      </c>
      <c r="C788" s="240">
        <v>4453</v>
      </c>
      <c r="D788" s="240" t="s">
        <v>8382</v>
      </c>
      <c r="E788" s="241">
        <v>41205</v>
      </c>
      <c r="F788" s="220">
        <f t="shared" si="26"/>
        <v>41236</v>
      </c>
      <c r="G788" s="242">
        <v>5771.3</v>
      </c>
      <c r="H788" s="240">
        <f t="shared" si="27"/>
        <v>713</v>
      </c>
      <c r="I788" s="243" t="s">
        <v>452</v>
      </c>
      <c r="J788" s="240"/>
    </row>
    <row r="789" spans="1:10">
      <c r="A789" s="240">
        <v>4452</v>
      </c>
      <c r="B789" s="240" t="s">
        <v>7405</v>
      </c>
      <c r="C789" s="240">
        <v>4452</v>
      </c>
      <c r="D789" s="240" t="s">
        <v>8383</v>
      </c>
      <c r="E789" s="241">
        <v>41198</v>
      </c>
      <c r="F789" s="220">
        <f t="shared" si="26"/>
        <v>41229</v>
      </c>
      <c r="G789" s="242">
        <v>5771.3</v>
      </c>
      <c r="H789" s="240">
        <f t="shared" si="27"/>
        <v>713</v>
      </c>
      <c r="I789" s="243" t="s">
        <v>452</v>
      </c>
      <c r="J789" s="240"/>
    </row>
    <row r="790" spans="1:10">
      <c r="A790" s="240">
        <v>4451</v>
      </c>
      <c r="B790" s="240" t="s">
        <v>7405</v>
      </c>
      <c r="C790" s="240">
        <v>4451</v>
      </c>
      <c r="D790" s="240" t="s">
        <v>8384</v>
      </c>
      <c r="E790" s="241">
        <v>41193</v>
      </c>
      <c r="F790" s="220">
        <f t="shared" si="26"/>
        <v>41224</v>
      </c>
      <c r="G790" s="242">
        <v>5771.3</v>
      </c>
      <c r="H790" s="240">
        <f t="shared" si="27"/>
        <v>713</v>
      </c>
      <c r="I790" s="243" t="s">
        <v>452</v>
      </c>
      <c r="J790" s="240"/>
    </row>
    <row r="791" spans="1:10">
      <c r="A791" s="240">
        <v>4450</v>
      </c>
      <c r="B791" s="240" t="s">
        <v>7405</v>
      </c>
      <c r="C791" s="240">
        <v>4450</v>
      </c>
      <c r="D791" s="240" t="s">
        <v>8446</v>
      </c>
      <c r="E791" s="241">
        <v>41198</v>
      </c>
      <c r="F791" s="220">
        <f t="shared" si="26"/>
        <v>41229</v>
      </c>
      <c r="G791" s="242">
        <v>5771.3</v>
      </c>
      <c r="H791" s="240">
        <f t="shared" si="27"/>
        <v>713</v>
      </c>
      <c r="I791" s="243" t="s">
        <v>452</v>
      </c>
      <c r="J791" s="240"/>
    </row>
    <row r="792" spans="1:10">
      <c r="A792" s="240">
        <v>3882</v>
      </c>
      <c r="B792" s="240" t="s">
        <v>4731</v>
      </c>
      <c r="C792" s="240">
        <v>3882</v>
      </c>
      <c r="D792" s="240" t="s">
        <v>8089</v>
      </c>
      <c r="E792" s="241">
        <v>41187</v>
      </c>
      <c r="F792" s="220">
        <f t="shared" si="26"/>
        <v>41218</v>
      </c>
      <c r="G792" s="242">
        <v>5771.3</v>
      </c>
      <c r="H792" s="240">
        <f>H791+1</f>
        <v>714</v>
      </c>
      <c r="I792" s="243" t="s">
        <v>452</v>
      </c>
      <c r="J792" s="240"/>
    </row>
    <row r="793" spans="1:10">
      <c r="A793" s="240">
        <v>4215</v>
      </c>
      <c r="B793" s="240" t="s">
        <v>4731</v>
      </c>
      <c r="C793" s="240">
        <v>4215</v>
      </c>
      <c r="D793" s="240" t="s">
        <v>8119</v>
      </c>
      <c r="E793" s="241">
        <v>41186</v>
      </c>
      <c r="F793" s="220">
        <f t="shared" si="26"/>
        <v>41217</v>
      </c>
      <c r="G793" s="242">
        <v>5771.3</v>
      </c>
      <c r="H793" s="240">
        <f>H792</f>
        <v>714</v>
      </c>
      <c r="I793" s="243" t="s">
        <v>452</v>
      </c>
      <c r="J793" s="240"/>
    </row>
    <row r="794" spans="1:10">
      <c r="A794" s="240">
        <v>4217</v>
      </c>
      <c r="B794" s="240" t="s">
        <v>4731</v>
      </c>
      <c r="C794" s="240">
        <v>4217</v>
      </c>
      <c r="D794" s="240" t="s">
        <v>17895</v>
      </c>
      <c r="E794" s="241">
        <v>41187</v>
      </c>
      <c r="F794" s="220">
        <f t="shared" si="26"/>
        <v>41218</v>
      </c>
      <c r="G794" s="242">
        <v>5771.3</v>
      </c>
      <c r="H794" s="240">
        <f>H793</f>
        <v>714</v>
      </c>
      <c r="I794" s="243" t="s">
        <v>452</v>
      </c>
      <c r="J794" s="240"/>
    </row>
    <row r="795" spans="1:10">
      <c r="A795" s="240">
        <v>4216</v>
      </c>
      <c r="B795" s="240" t="s">
        <v>4731</v>
      </c>
      <c r="C795" s="240">
        <v>4216</v>
      </c>
      <c r="D795" s="240" t="s">
        <v>8121</v>
      </c>
      <c r="E795" s="241">
        <v>41186</v>
      </c>
      <c r="F795" s="220">
        <f t="shared" si="26"/>
        <v>41217</v>
      </c>
      <c r="G795" s="242">
        <v>5771.3</v>
      </c>
      <c r="H795" s="240">
        <f>H794</f>
        <v>714</v>
      </c>
      <c r="I795" s="243" t="s">
        <v>452</v>
      </c>
      <c r="J795" s="240"/>
    </row>
    <row r="796" spans="1:10">
      <c r="A796" s="240">
        <v>4213</v>
      </c>
      <c r="B796" s="240" t="s">
        <v>4731</v>
      </c>
      <c r="C796" s="240">
        <v>4213</v>
      </c>
      <c r="D796" s="240" t="s">
        <v>8123</v>
      </c>
      <c r="E796" s="241">
        <v>41187</v>
      </c>
      <c r="F796" s="220">
        <f t="shared" si="26"/>
        <v>41218</v>
      </c>
      <c r="G796" s="242">
        <v>5771.3</v>
      </c>
      <c r="H796" s="240">
        <f>H795</f>
        <v>714</v>
      </c>
      <c r="I796" s="243" t="s">
        <v>452</v>
      </c>
      <c r="J796" s="240"/>
    </row>
    <row r="797" spans="1:10">
      <c r="A797" s="240">
        <v>4396</v>
      </c>
      <c r="B797" s="240" t="s">
        <v>1910</v>
      </c>
      <c r="C797" s="240">
        <v>4396</v>
      </c>
      <c r="D797" s="240" t="s">
        <v>8524</v>
      </c>
      <c r="E797" s="241">
        <v>41200</v>
      </c>
      <c r="F797" s="220">
        <f t="shared" si="26"/>
        <v>41231</v>
      </c>
      <c r="G797" s="242">
        <v>5771.3</v>
      </c>
      <c r="H797" s="240">
        <f>H796+1</f>
        <v>715</v>
      </c>
      <c r="I797" s="243" t="s">
        <v>452</v>
      </c>
      <c r="J797" s="240"/>
    </row>
    <row r="798" spans="1:10">
      <c r="A798" s="240">
        <v>4393</v>
      </c>
      <c r="B798" s="240" t="s">
        <v>1910</v>
      </c>
      <c r="C798" s="240">
        <v>4393</v>
      </c>
      <c r="D798" s="240" t="s">
        <v>8379</v>
      </c>
      <c r="E798" s="241">
        <v>41205</v>
      </c>
      <c r="F798" s="220">
        <f t="shared" si="26"/>
        <v>41236</v>
      </c>
      <c r="G798" s="242">
        <v>5771.3</v>
      </c>
      <c r="H798" s="240">
        <f>H797</f>
        <v>715</v>
      </c>
      <c r="I798" s="243" t="s">
        <v>452</v>
      </c>
      <c r="J798" s="240"/>
    </row>
    <row r="799" spans="1:10">
      <c r="A799" s="240">
        <v>4392</v>
      </c>
      <c r="B799" s="240" t="s">
        <v>1910</v>
      </c>
      <c r="C799" s="240">
        <v>4392</v>
      </c>
      <c r="D799" s="240" t="s">
        <v>8380</v>
      </c>
      <c r="E799" s="241">
        <v>41200</v>
      </c>
      <c r="F799" s="220">
        <f t="shared" si="26"/>
        <v>41231</v>
      </c>
      <c r="G799" s="242">
        <v>5771.3</v>
      </c>
      <c r="H799" s="240">
        <f>H798</f>
        <v>715</v>
      </c>
      <c r="I799" s="243" t="s">
        <v>452</v>
      </c>
      <c r="J799" s="240"/>
    </row>
    <row r="800" spans="1:10">
      <c r="A800" s="240">
        <v>4126</v>
      </c>
      <c r="B800" s="240" t="s">
        <v>4729</v>
      </c>
      <c r="C800" s="240">
        <v>4126</v>
      </c>
      <c r="D800" s="240" t="s">
        <v>8094</v>
      </c>
      <c r="E800" s="241">
        <v>41186</v>
      </c>
      <c r="F800" s="220">
        <f t="shared" si="26"/>
        <v>41217</v>
      </c>
      <c r="G800" s="242">
        <v>5771.3</v>
      </c>
      <c r="H800" s="240">
        <f>H799+1</f>
        <v>716</v>
      </c>
      <c r="I800" s="243" t="s">
        <v>452</v>
      </c>
      <c r="J800" s="240"/>
    </row>
    <row r="801" spans="1:10">
      <c r="A801" s="240">
        <v>4121</v>
      </c>
      <c r="B801" s="240" t="s">
        <v>4729</v>
      </c>
      <c r="C801" s="240">
        <v>4121</v>
      </c>
      <c r="D801" s="240" t="s">
        <v>8095</v>
      </c>
      <c r="E801" s="241">
        <v>41185</v>
      </c>
      <c r="F801" s="220">
        <f t="shared" si="26"/>
        <v>41216</v>
      </c>
      <c r="G801" s="242">
        <v>5771.3</v>
      </c>
      <c r="H801" s="240">
        <f>H800</f>
        <v>716</v>
      </c>
      <c r="I801" s="243" t="s">
        <v>452</v>
      </c>
      <c r="J801" s="240"/>
    </row>
    <row r="802" spans="1:10">
      <c r="A802" s="240">
        <v>4120</v>
      </c>
      <c r="B802" s="240" t="s">
        <v>4729</v>
      </c>
      <c r="C802" s="240">
        <v>4120</v>
      </c>
      <c r="D802" s="240" t="s">
        <v>8097</v>
      </c>
      <c r="E802" s="241">
        <v>41185</v>
      </c>
      <c r="F802" s="220">
        <f t="shared" si="26"/>
        <v>41216</v>
      </c>
      <c r="G802" s="242">
        <v>5771.3</v>
      </c>
      <c r="H802" s="240">
        <f>H801</f>
        <v>716</v>
      </c>
      <c r="I802" s="243" t="s">
        <v>452</v>
      </c>
      <c r="J802" s="240"/>
    </row>
    <row r="803" spans="1:10">
      <c r="A803" s="240" t="s">
        <v>2022</v>
      </c>
      <c r="B803" s="240" t="s">
        <v>2035</v>
      </c>
      <c r="C803" s="240">
        <v>945</v>
      </c>
      <c r="D803" s="240" t="s">
        <v>8506</v>
      </c>
      <c r="E803" s="241">
        <v>41200</v>
      </c>
      <c r="F803" s="220">
        <f t="shared" si="26"/>
        <v>41231</v>
      </c>
      <c r="G803" s="242">
        <v>5771.3</v>
      </c>
      <c r="H803" s="240">
        <f>H802+1</f>
        <v>717</v>
      </c>
      <c r="I803" s="243" t="s">
        <v>452</v>
      </c>
      <c r="J803" s="240"/>
    </row>
    <row r="804" spans="1:10">
      <c r="A804" s="240">
        <v>3969</v>
      </c>
      <c r="B804" s="240" t="s">
        <v>169</v>
      </c>
      <c r="C804" s="240">
        <v>3969</v>
      </c>
      <c r="D804" s="240" t="s">
        <v>8367</v>
      </c>
      <c r="E804" s="241">
        <v>41197</v>
      </c>
      <c r="F804" s="220">
        <f t="shared" si="26"/>
        <v>41228</v>
      </c>
      <c r="G804" s="242">
        <v>5771.3</v>
      </c>
      <c r="H804" s="240">
        <f>H803+1</f>
        <v>718</v>
      </c>
      <c r="I804" s="243" t="s">
        <v>452</v>
      </c>
      <c r="J804" s="240"/>
    </row>
    <row r="805" spans="1:10">
      <c r="A805" s="240">
        <v>5155</v>
      </c>
      <c r="B805" s="240" t="s">
        <v>7951</v>
      </c>
      <c r="C805" s="240">
        <v>5155</v>
      </c>
      <c r="D805" s="240" t="s">
        <v>8596</v>
      </c>
      <c r="E805" s="241">
        <v>41208</v>
      </c>
      <c r="F805" s="220">
        <f t="shared" si="26"/>
        <v>41239</v>
      </c>
      <c r="G805" s="242">
        <v>5771.3</v>
      </c>
      <c r="H805" s="240">
        <f>H804+1</f>
        <v>719</v>
      </c>
      <c r="I805" s="243" t="s">
        <v>611</v>
      </c>
      <c r="J805" s="240"/>
    </row>
    <row r="806" spans="1:10">
      <c r="A806" s="240">
        <v>5156</v>
      </c>
      <c r="B806" s="240" t="s">
        <v>7951</v>
      </c>
      <c r="C806" s="240">
        <v>5156</v>
      </c>
      <c r="D806" s="240" t="s">
        <v>8855</v>
      </c>
      <c r="E806" s="241">
        <v>41208</v>
      </c>
      <c r="F806" s="220">
        <f t="shared" si="26"/>
        <v>41239</v>
      </c>
      <c r="G806" s="242">
        <v>5771.3</v>
      </c>
      <c r="H806" s="240">
        <f>H805</f>
        <v>719</v>
      </c>
      <c r="I806" s="243" t="s">
        <v>611</v>
      </c>
      <c r="J806" s="240"/>
    </row>
    <row r="807" spans="1:10">
      <c r="A807" s="240">
        <v>3885</v>
      </c>
      <c r="B807" s="240" t="s">
        <v>1717</v>
      </c>
      <c r="C807" s="240">
        <v>3885</v>
      </c>
      <c r="D807" s="240" t="s">
        <v>7784</v>
      </c>
      <c r="E807" s="241">
        <v>41187</v>
      </c>
      <c r="F807" s="220">
        <f t="shared" si="26"/>
        <v>41218</v>
      </c>
      <c r="G807" s="242">
        <v>5771.3</v>
      </c>
      <c r="H807" s="240">
        <f>H806+1</f>
        <v>720</v>
      </c>
      <c r="I807" s="243" t="s">
        <v>452</v>
      </c>
      <c r="J807" s="240"/>
    </row>
    <row r="808" spans="1:10">
      <c r="A808" s="240">
        <v>4231</v>
      </c>
      <c r="B808" s="240" t="s">
        <v>1717</v>
      </c>
      <c r="C808" s="240">
        <v>4231</v>
      </c>
      <c r="D808" s="240" t="s">
        <v>7806</v>
      </c>
      <c r="E808" s="241">
        <v>41183</v>
      </c>
      <c r="F808" s="220">
        <f t="shared" si="26"/>
        <v>41214</v>
      </c>
      <c r="G808" s="242">
        <v>5771.3</v>
      </c>
      <c r="H808" s="240">
        <f>H807</f>
        <v>720</v>
      </c>
      <c r="I808" s="243" t="s">
        <v>452</v>
      </c>
      <c r="J808" s="240"/>
    </row>
    <row r="809" spans="1:10">
      <c r="A809" s="240">
        <v>4322</v>
      </c>
      <c r="B809" s="240" t="s">
        <v>6941</v>
      </c>
      <c r="C809" s="240">
        <v>4322</v>
      </c>
      <c r="D809" s="240" t="s">
        <v>8895</v>
      </c>
      <c r="E809" s="241">
        <v>41212</v>
      </c>
      <c r="F809" s="220">
        <f t="shared" si="26"/>
        <v>41243</v>
      </c>
      <c r="G809" s="242">
        <v>5771.3</v>
      </c>
      <c r="H809" s="240">
        <f>H808+1</f>
        <v>721</v>
      </c>
      <c r="I809" s="243" t="s">
        <v>452</v>
      </c>
      <c r="J809" s="240"/>
    </row>
    <row r="810" spans="1:10">
      <c r="A810" s="240">
        <v>4329</v>
      </c>
      <c r="B810" s="240" t="s">
        <v>6941</v>
      </c>
      <c r="C810" s="240">
        <v>4329</v>
      </c>
      <c r="D810" s="240" t="s">
        <v>8897</v>
      </c>
      <c r="E810" s="241">
        <v>41212</v>
      </c>
      <c r="F810" s="220">
        <f t="shared" si="26"/>
        <v>41243</v>
      </c>
      <c r="G810" s="242">
        <v>5771.3</v>
      </c>
      <c r="H810" s="240">
        <f>H809</f>
        <v>721</v>
      </c>
      <c r="I810" s="243" t="s">
        <v>452</v>
      </c>
      <c r="J810" s="240"/>
    </row>
    <row r="811" spans="1:10">
      <c r="A811" s="240">
        <v>4328</v>
      </c>
      <c r="B811" s="240" t="s">
        <v>6941</v>
      </c>
      <c r="C811" s="240">
        <v>4328</v>
      </c>
      <c r="D811" s="240" t="s">
        <v>8899</v>
      </c>
      <c r="E811" s="241">
        <v>41211</v>
      </c>
      <c r="F811" s="220">
        <f t="shared" si="26"/>
        <v>41242</v>
      </c>
      <c r="G811" s="242">
        <v>5771.3</v>
      </c>
      <c r="H811" s="240">
        <f>H810</f>
        <v>721</v>
      </c>
      <c r="I811" s="243" t="s">
        <v>452</v>
      </c>
      <c r="J811" s="240"/>
    </row>
    <row r="812" spans="1:10">
      <c r="A812" s="240">
        <v>4335</v>
      </c>
      <c r="B812" s="240" t="s">
        <v>1921</v>
      </c>
      <c r="C812" s="240">
        <v>4335</v>
      </c>
      <c r="D812" s="240" t="s">
        <v>8592</v>
      </c>
      <c r="E812" s="241">
        <v>41208</v>
      </c>
      <c r="F812" s="220">
        <f t="shared" si="26"/>
        <v>41239</v>
      </c>
      <c r="G812" s="242">
        <v>5771.3</v>
      </c>
      <c r="H812" s="240">
        <f>H811+1</f>
        <v>722</v>
      </c>
      <c r="I812" s="243" t="s">
        <v>452</v>
      </c>
      <c r="J812" s="240"/>
    </row>
    <row r="813" spans="1:10">
      <c r="A813" s="240">
        <v>4334</v>
      </c>
      <c r="B813" s="240" t="s">
        <v>1921</v>
      </c>
      <c r="C813" s="240">
        <v>4334</v>
      </c>
      <c r="D813" s="240" t="s">
        <v>8517</v>
      </c>
      <c r="E813" s="241">
        <v>41201</v>
      </c>
      <c r="F813" s="220">
        <f t="shared" si="26"/>
        <v>41232</v>
      </c>
      <c r="G813" s="242">
        <v>5771.3</v>
      </c>
      <c r="H813" s="240">
        <f>H812</f>
        <v>722</v>
      </c>
      <c r="I813" s="243" t="s">
        <v>452</v>
      </c>
      <c r="J813" s="240"/>
    </row>
    <row r="814" spans="1:10">
      <c r="A814" s="240">
        <v>4333</v>
      </c>
      <c r="B814" s="240" t="s">
        <v>1921</v>
      </c>
      <c r="C814" s="240">
        <v>4333</v>
      </c>
      <c r="D814" s="240" t="s">
        <v>8519</v>
      </c>
      <c r="E814" s="241">
        <v>41200</v>
      </c>
      <c r="F814" s="220">
        <f t="shared" si="26"/>
        <v>41231</v>
      </c>
      <c r="G814" s="242">
        <v>5771.3</v>
      </c>
      <c r="H814" s="240">
        <f>H813</f>
        <v>722</v>
      </c>
      <c r="I814" s="243" t="s">
        <v>452</v>
      </c>
      <c r="J814" s="240"/>
    </row>
    <row r="815" spans="1:10">
      <c r="A815" s="240">
        <v>4332</v>
      </c>
      <c r="B815" s="240" t="s">
        <v>1921</v>
      </c>
      <c r="C815" s="240">
        <v>4332</v>
      </c>
      <c r="D815" s="240" t="s">
        <v>8375</v>
      </c>
      <c r="E815" s="241">
        <v>41193</v>
      </c>
      <c r="F815" s="220">
        <f t="shared" si="26"/>
        <v>41224</v>
      </c>
      <c r="G815" s="242">
        <v>5771.3</v>
      </c>
      <c r="H815" s="240">
        <f>H814</f>
        <v>722</v>
      </c>
      <c r="I815" s="243" t="s">
        <v>452</v>
      </c>
      <c r="J815" s="240"/>
    </row>
    <row r="816" spans="1:10">
      <c r="A816" s="240">
        <v>4168</v>
      </c>
      <c r="B816" s="240" t="s">
        <v>4726</v>
      </c>
      <c r="C816" s="240">
        <v>4168</v>
      </c>
      <c r="D816" s="240" t="s">
        <v>8102</v>
      </c>
      <c r="E816" s="241">
        <v>41198</v>
      </c>
      <c r="F816" s="220">
        <f t="shared" si="26"/>
        <v>41229</v>
      </c>
      <c r="G816" s="242">
        <v>5771.3</v>
      </c>
      <c r="H816" s="240">
        <f>H815+1</f>
        <v>723</v>
      </c>
      <c r="I816" s="243" t="s">
        <v>611</v>
      </c>
      <c r="J816" s="240"/>
    </row>
    <row r="817" spans="1:10">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8104</v>
      </c>
      <c r="E818" s="241">
        <v>41186</v>
      </c>
      <c r="F818" s="220">
        <f t="shared" si="26"/>
        <v>41217</v>
      </c>
      <c r="G818" s="242">
        <v>5771.3</v>
      </c>
      <c r="H818" s="240">
        <f t="shared" si="28"/>
        <v>723</v>
      </c>
      <c r="I818" s="243" t="s">
        <v>611</v>
      </c>
      <c r="J818" s="240"/>
    </row>
    <row r="819" spans="1:10">
      <c r="A819" s="240">
        <v>4173</v>
      </c>
      <c r="B819" s="240" t="s">
        <v>4726</v>
      </c>
      <c r="C819" s="240">
        <v>4173</v>
      </c>
      <c r="D819" s="240" t="s">
        <v>8106</v>
      </c>
      <c r="E819" s="241">
        <v>41184</v>
      </c>
      <c r="F819" s="220">
        <f t="shared" si="26"/>
        <v>41215</v>
      </c>
      <c r="G819" s="242">
        <v>5771.3</v>
      </c>
      <c r="H819" s="240">
        <f t="shared" si="28"/>
        <v>723</v>
      </c>
      <c r="I819" s="243" t="s">
        <v>611</v>
      </c>
      <c r="J819" s="240"/>
    </row>
    <row r="820" spans="1:10">
      <c r="A820" s="240">
        <v>4174</v>
      </c>
      <c r="B820" s="240" t="s">
        <v>4726</v>
      </c>
      <c r="C820" s="240">
        <v>4174</v>
      </c>
      <c r="D820" s="240" t="s">
        <v>8108</v>
      </c>
      <c r="E820" s="241">
        <v>41187</v>
      </c>
      <c r="F820" s="220">
        <f t="shared" si="26"/>
        <v>41218</v>
      </c>
      <c r="G820" s="242">
        <v>5771.3</v>
      </c>
      <c r="H820" s="240">
        <f t="shared" si="28"/>
        <v>723</v>
      </c>
      <c r="I820" s="243" t="s">
        <v>611</v>
      </c>
      <c r="J820" s="240"/>
    </row>
    <row r="821" spans="1:10">
      <c r="A821" s="240">
        <v>4169</v>
      </c>
      <c r="B821" s="240" t="s">
        <v>4726</v>
      </c>
      <c r="C821" s="240">
        <v>4169</v>
      </c>
      <c r="D821" s="240" t="s">
        <v>8109</v>
      </c>
      <c r="E821" s="241">
        <v>41193</v>
      </c>
      <c r="F821" s="220">
        <f t="shared" si="26"/>
        <v>41224</v>
      </c>
      <c r="G821" s="242">
        <v>5771.3</v>
      </c>
      <c r="H821" s="240">
        <f t="shared" si="28"/>
        <v>723</v>
      </c>
      <c r="I821" s="243" t="s">
        <v>611</v>
      </c>
      <c r="J821" s="240"/>
    </row>
    <row r="822" spans="1:10">
      <c r="A822" s="240">
        <v>4175</v>
      </c>
      <c r="B822" s="240" t="s">
        <v>4726</v>
      </c>
      <c r="C822" s="240">
        <v>4175</v>
      </c>
      <c r="D822" s="240" t="s">
        <v>8116</v>
      </c>
      <c r="E822" s="241">
        <v>41187</v>
      </c>
      <c r="F822" s="220">
        <f t="shared" si="26"/>
        <v>41218</v>
      </c>
      <c r="G822" s="242">
        <v>5771.3</v>
      </c>
      <c r="H822" s="240">
        <f t="shared" si="28"/>
        <v>723</v>
      </c>
      <c r="I822" s="243" t="s">
        <v>611</v>
      </c>
      <c r="J822" s="240"/>
    </row>
    <row r="823" spans="1:10">
      <c r="A823" s="240">
        <v>4177</v>
      </c>
      <c r="B823" s="240" t="s">
        <v>4726</v>
      </c>
      <c r="C823" s="240">
        <v>4177</v>
      </c>
      <c r="D823" s="240" t="s">
        <v>8117</v>
      </c>
      <c r="E823" s="241">
        <v>41186</v>
      </c>
      <c r="F823" s="220">
        <f t="shared" si="26"/>
        <v>41217</v>
      </c>
      <c r="G823" s="242">
        <v>5771.3</v>
      </c>
      <c r="H823" s="240">
        <f t="shared" si="28"/>
        <v>723</v>
      </c>
      <c r="I823" s="243" t="s">
        <v>611</v>
      </c>
      <c r="J823" s="240"/>
    </row>
    <row r="824" spans="1:10">
      <c r="A824" s="240">
        <v>4359</v>
      </c>
      <c r="B824" s="240" t="s">
        <v>6946</v>
      </c>
      <c r="C824" s="240">
        <v>4359</v>
      </c>
      <c r="D824" s="240" t="s">
        <v>8566</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8884</v>
      </c>
      <c r="E826" s="241">
        <v>41211</v>
      </c>
      <c r="F826" s="220">
        <f t="shared" si="26"/>
        <v>41242</v>
      </c>
      <c r="G826" s="242">
        <v>5771.3</v>
      </c>
      <c r="H826" s="240">
        <f>H825+1</f>
        <v>726</v>
      </c>
      <c r="I826" s="243" t="s">
        <v>611</v>
      </c>
      <c r="J826" s="240"/>
    </row>
    <row r="827" spans="1:10">
      <c r="A827" s="240">
        <v>4240</v>
      </c>
      <c r="B827" s="240" t="s">
        <v>3247</v>
      </c>
      <c r="C827" s="240">
        <v>4240</v>
      </c>
      <c r="D827" s="240" t="s">
        <v>8886</v>
      </c>
      <c r="E827" s="241">
        <v>41212</v>
      </c>
      <c r="F827" s="220">
        <f t="shared" si="26"/>
        <v>41243</v>
      </c>
      <c r="G827" s="242">
        <v>5771.3</v>
      </c>
      <c r="H827" s="240">
        <f>H826</f>
        <v>726</v>
      </c>
      <c r="I827" s="243" t="s">
        <v>611</v>
      </c>
      <c r="J827" s="240"/>
    </row>
    <row r="828" spans="1:10">
      <c r="A828" s="240">
        <v>4642</v>
      </c>
      <c r="B828" s="240" t="s">
        <v>8710</v>
      </c>
      <c r="C828" s="240">
        <v>4642</v>
      </c>
      <c r="D828" s="240" t="s">
        <v>8871</v>
      </c>
      <c r="E828" s="241">
        <v>41208</v>
      </c>
      <c r="F828" s="220">
        <f t="shared" si="26"/>
        <v>41239</v>
      </c>
      <c r="G828" s="242">
        <v>5771.3</v>
      </c>
      <c r="H828" s="240">
        <f>H827+1</f>
        <v>727</v>
      </c>
      <c r="I828" s="243" t="s">
        <v>452</v>
      </c>
      <c r="J828" s="240"/>
    </row>
    <row r="829" spans="1:10">
      <c r="A829" s="240">
        <v>3690</v>
      </c>
      <c r="B829" s="240" t="s">
        <v>171</v>
      </c>
      <c r="C829" s="240">
        <v>3690</v>
      </c>
      <c r="D829" s="240" t="s">
        <v>8588</v>
      </c>
      <c r="E829" s="241">
        <v>41207</v>
      </c>
      <c r="F829" s="220">
        <f t="shared" si="26"/>
        <v>41238</v>
      </c>
      <c r="G829" s="242">
        <v>5771.3</v>
      </c>
      <c r="H829" s="240">
        <f>H828+1</f>
        <v>728</v>
      </c>
      <c r="I829" s="243" t="s">
        <v>452</v>
      </c>
      <c r="J829" s="240"/>
    </row>
    <row r="830" spans="1:10">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8866</v>
      </c>
      <c r="E831" s="241">
        <v>41211</v>
      </c>
      <c r="F831" s="220">
        <f t="shared" si="26"/>
        <v>41242</v>
      </c>
      <c r="G831" s="242">
        <v>5771.3</v>
      </c>
      <c r="H831" s="240">
        <f t="shared" si="29"/>
        <v>728</v>
      </c>
      <c r="I831" s="243" t="s">
        <v>452</v>
      </c>
      <c r="J831" s="240"/>
    </row>
    <row r="832" spans="1:10">
      <c r="A832" s="240">
        <v>3697</v>
      </c>
      <c r="B832" s="240" t="s">
        <v>171</v>
      </c>
      <c r="C832" s="240">
        <v>3697</v>
      </c>
      <c r="D832" s="240" t="s">
        <v>8534</v>
      </c>
      <c r="E832" s="241">
        <v>41205</v>
      </c>
      <c r="F832" s="220">
        <f t="shared" si="26"/>
        <v>41236</v>
      </c>
      <c r="G832" s="242">
        <v>5771.3</v>
      </c>
      <c r="H832" s="240">
        <f t="shared" si="29"/>
        <v>728</v>
      </c>
      <c r="I832" s="243" t="s">
        <v>452</v>
      </c>
      <c r="J832" s="240"/>
    </row>
    <row r="833" spans="1:10">
      <c r="A833" s="240">
        <v>3676</v>
      </c>
      <c r="B833" s="240" t="s">
        <v>171</v>
      </c>
      <c r="C833" s="240">
        <v>3676</v>
      </c>
      <c r="D833" s="240" t="s">
        <v>8556</v>
      </c>
      <c r="E833" s="241">
        <v>41206</v>
      </c>
      <c r="F833" s="220">
        <f t="shared" si="26"/>
        <v>41237</v>
      </c>
      <c r="G833" s="242">
        <v>5771.3</v>
      </c>
      <c r="H833" s="240">
        <f t="shared" si="29"/>
        <v>728</v>
      </c>
      <c r="I833" s="243" t="s">
        <v>452</v>
      </c>
      <c r="J833" s="240"/>
    </row>
    <row r="834" spans="1:10">
      <c r="A834" s="240">
        <v>3684</v>
      </c>
      <c r="B834" s="240" t="s">
        <v>171</v>
      </c>
      <c r="C834" s="240">
        <v>3684</v>
      </c>
      <c r="D834" s="240" t="s">
        <v>8820</v>
      </c>
      <c r="E834" s="241">
        <v>41208</v>
      </c>
      <c r="F834" s="220">
        <f t="shared" si="26"/>
        <v>41239</v>
      </c>
      <c r="G834" s="242">
        <v>5771.3</v>
      </c>
      <c r="H834" s="240">
        <f t="shared" si="29"/>
        <v>728</v>
      </c>
      <c r="I834" s="243" t="s">
        <v>452</v>
      </c>
      <c r="J834" s="240"/>
    </row>
    <row r="835" spans="1:10">
      <c r="A835" s="240">
        <v>3683</v>
      </c>
      <c r="B835" s="240" t="s">
        <v>171</v>
      </c>
      <c r="C835" s="240">
        <v>3683</v>
      </c>
      <c r="D835" s="22" t="s">
        <v>17929</v>
      </c>
      <c r="E835" s="241">
        <v>41207</v>
      </c>
      <c r="F835" s="220">
        <f t="shared" si="26"/>
        <v>41238</v>
      </c>
      <c r="G835" s="242">
        <v>5771.3</v>
      </c>
      <c r="H835" s="240">
        <f t="shared" si="29"/>
        <v>728</v>
      </c>
      <c r="I835" s="243" t="s">
        <v>452</v>
      </c>
      <c r="J835" s="240"/>
    </row>
    <row r="836" spans="1:10">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9163</v>
      </c>
      <c r="E837" s="219">
        <v>41233</v>
      </c>
      <c r="F837" s="220">
        <f t="shared" si="30"/>
        <v>41264</v>
      </c>
      <c r="G837" s="221">
        <v>6007.12</v>
      </c>
      <c r="H837" s="217">
        <v>739</v>
      </c>
      <c r="I837" s="218" t="s">
        <v>452</v>
      </c>
      <c r="J837" s="217"/>
    </row>
    <row r="838" spans="1:10">
      <c r="A838" s="217">
        <v>4493</v>
      </c>
      <c r="B838" s="217" t="s">
        <v>7607</v>
      </c>
      <c r="C838" s="217">
        <v>4493</v>
      </c>
      <c r="D838" s="217" t="s">
        <v>11477</v>
      </c>
      <c r="E838" s="219">
        <v>41243</v>
      </c>
      <c r="F838" s="220">
        <f t="shared" si="30"/>
        <v>41274</v>
      </c>
      <c r="G838" s="221">
        <v>6007.12</v>
      </c>
      <c r="H838" s="217">
        <v>740</v>
      </c>
      <c r="I838" s="218" t="s">
        <v>452</v>
      </c>
      <c r="J838" s="217"/>
    </row>
    <row r="839" spans="1:10">
      <c r="A839" s="217">
        <v>4494</v>
      </c>
      <c r="B839" s="217" t="s">
        <v>7611</v>
      </c>
      <c r="C839" s="217">
        <v>4494</v>
      </c>
      <c r="D839" s="217" t="s">
        <v>8954</v>
      </c>
      <c r="E839" s="219">
        <v>41220</v>
      </c>
      <c r="F839" s="220">
        <f t="shared" si="30"/>
        <v>41251</v>
      </c>
      <c r="G839" s="221">
        <v>6007.12</v>
      </c>
      <c r="H839" s="217">
        <v>741</v>
      </c>
      <c r="I839" s="218" t="s">
        <v>452</v>
      </c>
      <c r="J839" s="217"/>
    </row>
    <row r="840" spans="1:10">
      <c r="A840" s="217">
        <v>3866</v>
      </c>
      <c r="B840" s="217" t="s">
        <v>1847</v>
      </c>
      <c r="C840" s="217">
        <v>3866</v>
      </c>
      <c r="D840" s="217" t="s">
        <v>7781</v>
      </c>
      <c r="E840" s="219">
        <v>41213</v>
      </c>
      <c r="F840" s="220">
        <f>E840+30</f>
        <v>41243</v>
      </c>
      <c r="G840" s="221">
        <v>6007.12</v>
      </c>
      <c r="H840" s="217">
        <v>742</v>
      </c>
      <c r="I840" s="218" t="s">
        <v>452</v>
      </c>
      <c r="J840" s="217"/>
    </row>
    <row r="841" spans="1:10">
      <c r="A841" s="217">
        <v>3850</v>
      </c>
      <c r="B841" s="217" t="s">
        <v>2091</v>
      </c>
      <c r="C841" s="217">
        <v>3850</v>
      </c>
      <c r="D841" s="217" t="s">
        <v>8929</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9117</v>
      </c>
      <c r="C843" s="217">
        <v>5556</v>
      </c>
      <c r="D843" s="217" t="s">
        <v>11752</v>
      </c>
      <c r="E843" s="219">
        <v>41241</v>
      </c>
      <c r="F843" s="220">
        <f t="shared" si="30"/>
        <v>41272</v>
      </c>
      <c r="G843" s="221">
        <v>6007.12</v>
      </c>
      <c r="H843" s="217">
        <v>744</v>
      </c>
      <c r="I843" s="218" t="s">
        <v>452</v>
      </c>
      <c r="J843" s="217"/>
    </row>
    <row r="844" spans="1:10">
      <c r="A844" s="217">
        <v>5552</v>
      </c>
      <c r="B844" s="217" t="s">
        <v>1526</v>
      </c>
      <c r="C844" s="217">
        <v>5552</v>
      </c>
      <c r="D844" s="217" t="s">
        <v>9321</v>
      </c>
      <c r="E844" s="219">
        <v>41236</v>
      </c>
      <c r="F844" s="220">
        <f t="shared" si="30"/>
        <v>41267</v>
      </c>
      <c r="G844" s="221">
        <v>6007.12</v>
      </c>
      <c r="H844" s="217">
        <v>745</v>
      </c>
      <c r="I844" s="218" t="s">
        <v>611</v>
      </c>
      <c r="J844" s="217"/>
    </row>
    <row r="845" spans="1:10">
      <c r="A845" s="217">
        <v>5555</v>
      </c>
      <c r="B845" s="217" t="s">
        <v>3926</v>
      </c>
      <c r="C845" s="217">
        <v>5555</v>
      </c>
      <c r="D845" s="217" t="s">
        <v>9201</v>
      </c>
      <c r="E845" s="219">
        <v>41232</v>
      </c>
      <c r="F845" s="220">
        <f t="shared" si="30"/>
        <v>41263</v>
      </c>
      <c r="G845" s="221">
        <v>6007.12</v>
      </c>
      <c r="H845" s="217">
        <v>746</v>
      </c>
      <c r="I845" s="218" t="s">
        <v>611</v>
      </c>
      <c r="J845" s="217"/>
    </row>
    <row r="846" spans="1:10">
      <c r="A846" s="217">
        <v>5558</v>
      </c>
      <c r="B846" s="217" t="s">
        <v>3926</v>
      </c>
      <c r="C846" s="217">
        <v>5558</v>
      </c>
      <c r="D846" s="217" t="s">
        <v>9203</v>
      </c>
      <c r="E846" s="219">
        <v>41227</v>
      </c>
      <c r="F846" s="220">
        <f t="shared" si="30"/>
        <v>41258</v>
      </c>
      <c r="G846" s="221">
        <v>6007.12</v>
      </c>
      <c r="H846" s="217">
        <v>746</v>
      </c>
      <c r="I846" s="218" t="s">
        <v>452</v>
      </c>
      <c r="J846" s="217"/>
    </row>
    <row r="847" spans="1:10">
      <c r="A847" s="217" t="s">
        <v>989</v>
      </c>
      <c r="B847" s="217" t="s">
        <v>990</v>
      </c>
      <c r="C847" s="217">
        <v>847</v>
      </c>
      <c r="D847" s="217" t="s">
        <v>9676</v>
      </c>
      <c r="E847" s="219">
        <v>41240</v>
      </c>
      <c r="F847" s="220">
        <f t="shared" si="30"/>
        <v>41271</v>
      </c>
      <c r="G847" s="221">
        <v>6007.12</v>
      </c>
      <c r="H847" s="217">
        <v>747</v>
      </c>
      <c r="I847" s="218" t="s">
        <v>452</v>
      </c>
      <c r="J847" s="217"/>
    </row>
    <row r="848" spans="1:10">
      <c r="A848" s="217">
        <v>4271</v>
      </c>
      <c r="B848" s="217" t="s">
        <v>6723</v>
      </c>
      <c r="C848" s="217">
        <v>4271</v>
      </c>
      <c r="D848" s="217" t="s">
        <v>8839</v>
      </c>
      <c r="E848" s="219">
        <v>41221</v>
      </c>
      <c r="F848" s="220">
        <f t="shared" si="30"/>
        <v>41252</v>
      </c>
      <c r="G848" s="221">
        <v>6007.12</v>
      </c>
      <c r="H848" s="217">
        <v>748</v>
      </c>
      <c r="I848" s="218" t="s">
        <v>452</v>
      </c>
      <c r="J848" s="217"/>
    </row>
    <row r="849" spans="1:10">
      <c r="A849" s="217" t="s">
        <v>1157</v>
      </c>
      <c r="B849" s="217" t="s">
        <v>1083</v>
      </c>
      <c r="C849" s="217">
        <v>891</v>
      </c>
      <c r="D849" s="217" t="s">
        <v>9216</v>
      </c>
      <c r="E849" s="219">
        <v>41235</v>
      </c>
      <c r="F849" s="220">
        <f t="shared" si="30"/>
        <v>41266</v>
      </c>
      <c r="G849" s="221">
        <v>6007.12</v>
      </c>
      <c r="H849" s="217">
        <v>749</v>
      </c>
      <c r="I849" s="218" t="s">
        <v>452</v>
      </c>
      <c r="J849" s="217"/>
    </row>
    <row r="850" spans="1:10">
      <c r="A850" s="217">
        <v>4434</v>
      </c>
      <c r="B850" s="217" t="s">
        <v>7214</v>
      </c>
      <c r="C850" s="217">
        <v>4434</v>
      </c>
      <c r="D850" s="217" t="s">
        <v>9421</v>
      </c>
      <c r="E850" s="219">
        <v>41242</v>
      </c>
      <c r="F850" s="220">
        <f t="shared" si="30"/>
        <v>41273</v>
      </c>
      <c r="G850" s="221">
        <v>6007.12</v>
      </c>
      <c r="H850" s="217">
        <v>750</v>
      </c>
      <c r="I850" s="218" t="s">
        <v>452</v>
      </c>
      <c r="J850" s="217"/>
    </row>
    <row r="851" spans="1:10">
      <c r="A851" s="217">
        <v>4435</v>
      </c>
      <c r="B851" s="217" t="s">
        <v>7214</v>
      </c>
      <c r="C851" s="217">
        <v>4435</v>
      </c>
      <c r="D851" s="217" t="s">
        <v>11324</v>
      </c>
      <c r="E851" s="219">
        <v>41241</v>
      </c>
      <c r="F851" s="220">
        <f t="shared" si="30"/>
        <v>41272</v>
      </c>
      <c r="G851" s="221">
        <v>6007.12</v>
      </c>
      <c r="H851" s="217">
        <v>750</v>
      </c>
      <c r="I851" s="218" t="s">
        <v>452</v>
      </c>
      <c r="J851" s="217"/>
    </row>
    <row r="852" spans="1:10">
      <c r="A852" s="217">
        <v>4433</v>
      </c>
      <c r="B852" s="217" t="s">
        <v>7214</v>
      </c>
      <c r="C852" s="217">
        <v>4433</v>
      </c>
      <c r="D852" s="217" t="s">
        <v>11328</v>
      </c>
      <c r="E852" s="219">
        <v>41242</v>
      </c>
      <c r="F852" s="220">
        <f t="shared" si="30"/>
        <v>41273</v>
      </c>
      <c r="G852" s="221">
        <v>6007.12</v>
      </c>
      <c r="H852" s="217">
        <v>750</v>
      </c>
      <c r="I852" s="218" t="s">
        <v>452</v>
      </c>
      <c r="J852" s="217"/>
    </row>
    <row r="853" spans="1:10">
      <c r="A853" s="217">
        <v>4502</v>
      </c>
      <c r="B853" s="217" t="s">
        <v>7670</v>
      </c>
      <c r="C853" s="217">
        <v>4502</v>
      </c>
      <c r="D853" s="217" t="s">
        <v>11492</v>
      </c>
      <c r="E853" s="219">
        <v>41243</v>
      </c>
      <c r="F853" s="220">
        <f t="shared" si="30"/>
        <v>41274</v>
      </c>
      <c r="G853" s="221">
        <v>6007.12</v>
      </c>
      <c r="H853" s="217">
        <v>751</v>
      </c>
      <c r="I853" s="218" t="s">
        <v>452</v>
      </c>
      <c r="J853" s="217"/>
    </row>
    <row r="854" spans="1:10">
      <c r="A854" s="217">
        <v>4503</v>
      </c>
      <c r="B854" s="217" t="s">
        <v>7672</v>
      </c>
      <c r="C854" s="217">
        <v>4503</v>
      </c>
      <c r="D854" s="217" t="s">
        <v>8956</v>
      </c>
      <c r="E854" s="219">
        <v>41220</v>
      </c>
      <c r="F854" s="220">
        <f t="shared" si="30"/>
        <v>41251</v>
      </c>
      <c r="G854" s="221">
        <v>6007.12</v>
      </c>
      <c r="H854" s="217">
        <v>752</v>
      </c>
      <c r="I854" s="218" t="s">
        <v>452</v>
      </c>
      <c r="J854" s="217"/>
    </row>
    <row r="855" spans="1:10">
      <c r="A855" s="217">
        <v>3984</v>
      </c>
      <c r="B855" s="217" t="s">
        <v>162</v>
      </c>
      <c r="C855" s="217">
        <v>3984</v>
      </c>
      <c r="D855" s="217" t="s">
        <v>9233</v>
      </c>
      <c r="E855" s="219">
        <v>41233</v>
      </c>
      <c r="F855" s="220">
        <f t="shared" si="30"/>
        <v>41264</v>
      </c>
      <c r="G855" s="221">
        <v>6007.12</v>
      </c>
      <c r="H855" s="217">
        <v>753</v>
      </c>
      <c r="I855" s="218" t="s">
        <v>452</v>
      </c>
      <c r="J855" s="217"/>
    </row>
    <row r="856" spans="1:10">
      <c r="A856" s="217">
        <v>3983</v>
      </c>
      <c r="B856" s="217" t="s">
        <v>162</v>
      </c>
      <c r="C856" s="217">
        <v>3983</v>
      </c>
      <c r="D856" s="217" t="s">
        <v>9235</v>
      </c>
      <c r="E856" s="219">
        <v>41240</v>
      </c>
      <c r="F856" s="220">
        <f t="shared" si="30"/>
        <v>41271</v>
      </c>
      <c r="G856" s="221">
        <v>6007.12</v>
      </c>
      <c r="H856" s="217">
        <f>H855</f>
        <v>753</v>
      </c>
      <c r="I856" s="218" t="s">
        <v>452</v>
      </c>
      <c r="J856" s="217"/>
    </row>
    <row r="857" spans="1:10">
      <c r="A857" s="217">
        <v>5538</v>
      </c>
      <c r="B857" s="217" t="s">
        <v>162</v>
      </c>
      <c r="C857" s="217">
        <v>5538</v>
      </c>
      <c r="D857" s="217" t="s">
        <v>9316</v>
      </c>
      <c r="E857" s="219">
        <v>41235</v>
      </c>
      <c r="F857" s="220">
        <f t="shared" si="30"/>
        <v>41266</v>
      </c>
      <c r="G857" s="221">
        <v>6007.12</v>
      </c>
      <c r="H857" s="217">
        <v>753</v>
      </c>
      <c r="I857" s="218" t="s">
        <v>452</v>
      </c>
      <c r="J857" s="217"/>
    </row>
    <row r="858" spans="1:10">
      <c r="A858" s="217">
        <v>5539</v>
      </c>
      <c r="B858" s="217" t="s">
        <v>162</v>
      </c>
      <c r="C858" s="217">
        <v>5539</v>
      </c>
      <c r="D858" s="217" t="s">
        <v>9323</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7321</v>
      </c>
      <c r="C860" s="217">
        <v>4389</v>
      </c>
      <c r="D860" s="217" t="s">
        <v>9423</v>
      </c>
      <c r="E860" s="219">
        <v>41242</v>
      </c>
      <c r="F860" s="220">
        <f t="shared" si="30"/>
        <v>41273</v>
      </c>
      <c r="G860" s="221">
        <v>6007.12</v>
      </c>
      <c r="H860" s="217">
        <v>755</v>
      </c>
      <c r="I860" s="218" t="s">
        <v>452</v>
      </c>
      <c r="J860" s="217"/>
    </row>
    <row r="861" spans="1:10">
      <c r="A861" s="217">
        <v>4387</v>
      </c>
      <c r="B861" s="217" t="s">
        <v>7321</v>
      </c>
      <c r="C861" s="217">
        <v>4387</v>
      </c>
      <c r="D861" s="217" t="s">
        <v>9283</v>
      </c>
      <c r="E861" s="219">
        <v>41235</v>
      </c>
      <c r="F861" s="220">
        <f t="shared" si="30"/>
        <v>41266</v>
      </c>
      <c r="G861" s="221">
        <v>6007.12</v>
      </c>
      <c r="H861" s="217">
        <v>755</v>
      </c>
      <c r="I861" s="218" t="s">
        <v>452</v>
      </c>
      <c r="J861" s="217"/>
    </row>
    <row r="862" spans="1:10">
      <c r="A862" s="217">
        <v>4437</v>
      </c>
      <c r="B862" s="217" t="s">
        <v>1807</v>
      </c>
      <c r="C862" s="217">
        <v>4437</v>
      </c>
      <c r="D862" s="217" t="s">
        <v>9173</v>
      </c>
      <c r="E862" s="219">
        <v>41233</v>
      </c>
      <c r="F862" s="220">
        <f t="shared" si="30"/>
        <v>41264</v>
      </c>
      <c r="G862" s="221">
        <v>6007.12</v>
      </c>
      <c r="H862" s="217">
        <v>756</v>
      </c>
      <c r="I862" s="218" t="s">
        <v>452</v>
      </c>
      <c r="J862" s="217"/>
    </row>
    <row r="863" spans="1:10">
      <c r="A863" s="217">
        <v>4436</v>
      </c>
      <c r="B863" s="217" t="s">
        <v>1807</v>
      </c>
      <c r="C863" s="217">
        <v>4436</v>
      </c>
      <c r="D863" s="217" t="s">
        <v>9174</v>
      </c>
      <c r="E863" s="219">
        <v>41232</v>
      </c>
      <c r="F863" s="220">
        <f t="shared" si="30"/>
        <v>41263</v>
      </c>
      <c r="G863" s="221">
        <v>6007.12</v>
      </c>
      <c r="H863" s="217">
        <v>756</v>
      </c>
      <c r="I863" s="218" t="s">
        <v>452</v>
      </c>
      <c r="J863" s="217"/>
    </row>
    <row r="864" spans="1:10">
      <c r="A864" s="217">
        <v>4438</v>
      </c>
      <c r="B864" s="217" t="s">
        <v>1807</v>
      </c>
      <c r="C864" s="217">
        <v>4438</v>
      </c>
      <c r="D864" s="217" t="s">
        <v>9179</v>
      </c>
      <c r="E864" s="219">
        <v>41227</v>
      </c>
      <c r="F864" s="220">
        <f t="shared" si="30"/>
        <v>41258</v>
      </c>
      <c r="G864" s="221">
        <v>6007.12</v>
      </c>
      <c r="H864" s="217">
        <v>756</v>
      </c>
      <c r="I864" s="218" t="s">
        <v>452</v>
      </c>
      <c r="J864" s="217"/>
    </row>
    <row r="865" spans="1:10">
      <c r="A865" s="217">
        <v>4080</v>
      </c>
      <c r="B865" s="217" t="s">
        <v>5866</v>
      </c>
      <c r="C865" s="217">
        <v>4080</v>
      </c>
      <c r="D865" s="217" t="s">
        <v>8933</v>
      </c>
      <c r="E865" s="219">
        <v>41218</v>
      </c>
      <c r="F865" s="220">
        <f t="shared" si="30"/>
        <v>41249</v>
      </c>
      <c r="G865" s="221">
        <v>6007.12</v>
      </c>
      <c r="H865" s="217">
        <v>757</v>
      </c>
      <c r="I865" s="218" t="s">
        <v>452</v>
      </c>
      <c r="J865" s="217"/>
    </row>
    <row r="866" spans="1:10">
      <c r="A866" s="217">
        <v>4509</v>
      </c>
      <c r="B866" s="217" t="s">
        <v>5866</v>
      </c>
      <c r="C866" s="217">
        <v>4509</v>
      </c>
      <c r="D866" s="217" t="s">
        <v>8958</v>
      </c>
      <c r="E866" s="219">
        <v>41220</v>
      </c>
      <c r="F866" s="220">
        <f t="shared" si="30"/>
        <v>41251</v>
      </c>
      <c r="G866" s="221">
        <v>6007.12</v>
      </c>
      <c r="H866" s="217">
        <v>757</v>
      </c>
      <c r="I866" s="218" t="s">
        <v>452</v>
      </c>
      <c r="J866" s="217"/>
    </row>
    <row r="867" spans="1:10">
      <c r="A867" s="217">
        <v>4534</v>
      </c>
      <c r="B867" s="217" t="s">
        <v>7836</v>
      </c>
      <c r="C867" s="217">
        <v>4534</v>
      </c>
      <c r="D867" s="217" t="s">
        <v>9094</v>
      </c>
      <c r="E867" s="219">
        <v>41222</v>
      </c>
      <c r="F867" s="220">
        <f t="shared" si="30"/>
        <v>41253</v>
      </c>
      <c r="G867" s="221">
        <v>6007.12</v>
      </c>
      <c r="H867" s="217">
        <v>758</v>
      </c>
      <c r="I867" s="218" t="s">
        <v>452</v>
      </c>
      <c r="J867" s="217"/>
    </row>
    <row r="868" spans="1:10">
      <c r="A868" s="217">
        <v>4535</v>
      </c>
      <c r="B868" s="217" t="s">
        <v>7836</v>
      </c>
      <c r="C868" s="217">
        <v>4535</v>
      </c>
      <c r="D868" s="217" t="s">
        <v>9096</v>
      </c>
      <c r="E868" s="219">
        <v>41222</v>
      </c>
      <c r="F868" s="220">
        <f t="shared" si="30"/>
        <v>41253</v>
      </c>
      <c r="G868" s="221">
        <v>6007.12</v>
      </c>
      <c r="H868" s="217">
        <v>758</v>
      </c>
      <c r="I868" s="218" t="s">
        <v>452</v>
      </c>
      <c r="J868" s="217"/>
    </row>
    <row r="869" spans="1:10">
      <c r="A869" s="217">
        <v>4536</v>
      </c>
      <c r="B869" s="217" t="s">
        <v>7836</v>
      </c>
      <c r="C869" s="217">
        <v>4536</v>
      </c>
      <c r="D869" s="217" t="s">
        <v>8962</v>
      </c>
      <c r="E869" s="219">
        <v>41221</v>
      </c>
      <c r="F869" s="220">
        <f t="shared" si="30"/>
        <v>41252</v>
      </c>
      <c r="G869" s="221">
        <v>6007.12</v>
      </c>
      <c r="H869" s="217">
        <v>758</v>
      </c>
      <c r="I869" s="218" t="s">
        <v>452</v>
      </c>
      <c r="J869" s="217"/>
    </row>
    <row r="870" spans="1:10">
      <c r="A870" s="217">
        <v>4537</v>
      </c>
      <c r="B870" s="217" t="s">
        <v>7836</v>
      </c>
      <c r="C870" s="217">
        <v>4537</v>
      </c>
      <c r="D870" s="217" t="s">
        <v>8964</v>
      </c>
      <c r="E870" s="219">
        <v>41220</v>
      </c>
      <c r="F870" s="220">
        <f t="shared" si="30"/>
        <v>41251</v>
      </c>
      <c r="G870" s="221">
        <v>6007.12</v>
      </c>
      <c r="H870" s="217">
        <v>758</v>
      </c>
      <c r="I870" s="218" t="s">
        <v>452</v>
      </c>
      <c r="J870" s="217"/>
    </row>
    <row r="871" spans="1:10">
      <c r="A871" s="217">
        <v>4538</v>
      </c>
      <c r="B871" s="217" t="s">
        <v>7836</v>
      </c>
      <c r="C871" s="217">
        <v>4538</v>
      </c>
      <c r="D871" s="217" t="s">
        <v>8966</v>
      </c>
      <c r="E871" s="219">
        <v>41220</v>
      </c>
      <c r="F871" s="220">
        <f t="shared" si="30"/>
        <v>41251</v>
      </c>
      <c r="G871" s="221">
        <v>6007.12</v>
      </c>
      <c r="H871" s="217">
        <v>758</v>
      </c>
      <c r="I871" s="218" t="s">
        <v>452</v>
      </c>
      <c r="J871" s="217"/>
    </row>
    <row r="872" spans="1:10">
      <c r="A872" s="217">
        <v>4539</v>
      </c>
      <c r="B872" s="217" t="s">
        <v>7836</v>
      </c>
      <c r="C872" s="217">
        <v>4539</v>
      </c>
      <c r="D872" s="217" t="s">
        <v>8968</v>
      </c>
      <c r="E872" s="219">
        <v>41221</v>
      </c>
      <c r="F872" s="220">
        <f t="shared" si="30"/>
        <v>41252</v>
      </c>
      <c r="G872" s="221">
        <v>6007.12</v>
      </c>
      <c r="H872" s="217">
        <v>758</v>
      </c>
      <c r="I872" s="218" t="s">
        <v>452</v>
      </c>
      <c r="J872" s="217"/>
    </row>
    <row r="873" spans="1:10">
      <c r="A873" s="217">
        <v>4540</v>
      </c>
      <c r="B873" s="217" t="s">
        <v>188</v>
      </c>
      <c r="C873" s="217">
        <v>4540</v>
      </c>
      <c r="D873" s="217" t="s">
        <v>9181</v>
      </c>
      <c r="E873" s="219">
        <v>41233</v>
      </c>
      <c r="F873" s="220">
        <f t="shared" si="30"/>
        <v>41264</v>
      </c>
      <c r="G873" s="221">
        <v>6007.12</v>
      </c>
      <c r="H873" s="217">
        <v>759</v>
      </c>
      <c r="I873" s="218" t="s">
        <v>452</v>
      </c>
      <c r="J873" s="217"/>
    </row>
    <row r="874" spans="1:10">
      <c r="A874" s="217">
        <v>4543</v>
      </c>
      <c r="B874" s="217" t="s">
        <v>188</v>
      </c>
      <c r="C874" s="217">
        <v>4543</v>
      </c>
      <c r="D874" s="217" t="s">
        <v>9183</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9723</v>
      </c>
      <c r="E876" s="219">
        <v>41242</v>
      </c>
      <c r="F876" s="220">
        <f t="shared" si="30"/>
        <v>41273</v>
      </c>
      <c r="G876" s="221">
        <v>6007.12</v>
      </c>
      <c r="H876" s="217">
        <v>761</v>
      </c>
      <c r="I876" s="218" t="s">
        <v>452</v>
      </c>
      <c r="J876" s="217"/>
    </row>
    <row r="877" spans="1:10">
      <c r="A877" s="217">
        <v>4184</v>
      </c>
      <c r="B877" s="217" t="s">
        <v>6325</v>
      </c>
      <c r="C877" s="217">
        <v>4184</v>
      </c>
      <c r="D877" s="217" t="s">
        <v>9268</v>
      </c>
      <c r="E877" s="219">
        <v>41234</v>
      </c>
      <c r="F877" s="220">
        <f t="shared" si="30"/>
        <v>41265</v>
      </c>
      <c r="G877" s="221">
        <v>6007.12</v>
      </c>
      <c r="H877" s="217">
        <v>762</v>
      </c>
      <c r="I877" s="218" t="s">
        <v>452</v>
      </c>
      <c r="J877" s="217"/>
    </row>
    <row r="878" spans="1:10">
      <c r="A878" s="217">
        <v>4403</v>
      </c>
      <c r="B878" s="217" t="s">
        <v>1809</v>
      </c>
      <c r="C878" s="217">
        <v>4403</v>
      </c>
      <c r="D878" s="217" t="s">
        <v>9281</v>
      </c>
      <c r="E878" s="219">
        <v>41239</v>
      </c>
      <c r="F878" s="220">
        <f t="shared" si="30"/>
        <v>41270</v>
      </c>
      <c r="G878" s="221">
        <v>6007.12</v>
      </c>
      <c r="H878" s="217">
        <v>763</v>
      </c>
      <c r="I878" s="218" t="s">
        <v>452</v>
      </c>
      <c r="J878" s="217"/>
    </row>
    <row r="879" spans="1:10">
      <c r="A879" s="217">
        <v>5544</v>
      </c>
      <c r="B879" s="217" t="s">
        <v>9028</v>
      </c>
      <c r="C879" s="217">
        <v>5544</v>
      </c>
      <c r="D879" s="217" t="s">
        <v>9195</v>
      </c>
      <c r="E879" s="219">
        <v>41234</v>
      </c>
      <c r="F879" s="220">
        <f t="shared" si="30"/>
        <v>41265</v>
      </c>
      <c r="G879" s="221">
        <v>6007.12</v>
      </c>
      <c r="H879" s="217">
        <v>764</v>
      </c>
      <c r="I879" s="218" t="s">
        <v>452</v>
      </c>
      <c r="J879" s="217"/>
    </row>
    <row r="880" spans="1:10">
      <c r="A880" s="217">
        <v>4515</v>
      </c>
      <c r="B880" s="217" t="s">
        <v>7721</v>
      </c>
      <c r="C880" s="217">
        <v>4515</v>
      </c>
      <c r="D880" s="217" t="s">
        <v>11512</v>
      </c>
      <c r="E880" s="219">
        <v>41242</v>
      </c>
      <c r="F880" s="220">
        <f t="shared" si="30"/>
        <v>41273</v>
      </c>
      <c r="G880" s="221">
        <v>6007.12</v>
      </c>
      <c r="H880" s="217">
        <v>765</v>
      </c>
      <c r="I880" s="218" t="s">
        <v>452</v>
      </c>
      <c r="J880" s="217"/>
    </row>
    <row r="881" spans="1:10">
      <c r="A881" s="217">
        <v>4518</v>
      </c>
      <c r="B881" s="217" t="s">
        <v>3922</v>
      </c>
      <c r="C881" s="217">
        <v>4518</v>
      </c>
      <c r="D881" s="217" t="s">
        <v>11518</v>
      </c>
      <c r="E881" s="219">
        <v>41242</v>
      </c>
      <c r="F881" s="220">
        <f t="shared" si="30"/>
        <v>41273</v>
      </c>
      <c r="G881" s="221">
        <v>6007.12</v>
      </c>
      <c r="H881" s="217">
        <v>766</v>
      </c>
      <c r="I881" s="218" t="s">
        <v>452</v>
      </c>
      <c r="J881" s="217"/>
    </row>
    <row r="882" spans="1:10">
      <c r="A882" s="217">
        <v>4444</v>
      </c>
      <c r="B882" s="217" t="s">
        <v>4067</v>
      </c>
      <c r="C882" s="217">
        <v>4444</v>
      </c>
      <c r="D882" s="217" t="s">
        <v>11417</v>
      </c>
      <c r="E882" s="219">
        <v>41242</v>
      </c>
      <c r="F882" s="220">
        <f t="shared" si="30"/>
        <v>41273</v>
      </c>
      <c r="G882" s="221">
        <v>6007.12</v>
      </c>
      <c r="H882" s="217">
        <v>767</v>
      </c>
      <c r="I882" s="218" t="s">
        <v>452</v>
      </c>
      <c r="J882" s="217"/>
    </row>
    <row r="883" spans="1:10">
      <c r="A883" s="217">
        <v>4088</v>
      </c>
      <c r="B883" s="217" t="s">
        <v>2300</v>
      </c>
      <c r="C883" s="217">
        <v>4088</v>
      </c>
      <c r="D883" s="217" t="s">
        <v>9242</v>
      </c>
      <c r="E883" s="219">
        <v>41236</v>
      </c>
      <c r="F883" s="220">
        <f t="shared" si="30"/>
        <v>41267</v>
      </c>
      <c r="G883" s="221">
        <v>6007.12</v>
      </c>
      <c r="H883" s="217">
        <v>768</v>
      </c>
      <c r="I883" s="218" t="s">
        <v>452</v>
      </c>
      <c r="J883" s="217"/>
    </row>
    <row r="884" spans="1:10">
      <c r="A884" s="217">
        <v>4089</v>
      </c>
      <c r="B884" s="217" t="s">
        <v>2300</v>
      </c>
      <c r="C884" s="217">
        <v>4089</v>
      </c>
      <c r="D884" s="217" t="s">
        <v>9245</v>
      </c>
      <c r="E884" s="219">
        <v>41234</v>
      </c>
      <c r="F884" s="220">
        <f t="shared" si="30"/>
        <v>41265</v>
      </c>
      <c r="G884" s="221">
        <v>6007.12</v>
      </c>
      <c r="H884" s="217">
        <v>768</v>
      </c>
      <c r="I884" s="218" t="s">
        <v>452</v>
      </c>
      <c r="J884" s="217"/>
    </row>
    <row r="885" spans="1:10">
      <c r="A885" s="217">
        <v>5545</v>
      </c>
      <c r="B885" s="217" t="s">
        <v>9059</v>
      </c>
      <c r="C885" s="217">
        <v>5545</v>
      </c>
      <c r="D885" s="217" t="s">
        <v>9196</v>
      </c>
      <c r="E885" s="219">
        <v>41232</v>
      </c>
      <c r="F885" s="220">
        <f t="shared" si="30"/>
        <v>41263</v>
      </c>
      <c r="G885" s="221">
        <v>6007.12</v>
      </c>
      <c r="H885" s="217">
        <v>769</v>
      </c>
      <c r="I885" s="218" t="s">
        <v>611</v>
      </c>
      <c r="J885" s="217"/>
    </row>
    <row r="886" spans="1:10">
      <c r="A886" s="217">
        <v>4526</v>
      </c>
      <c r="B886" s="217" t="s">
        <v>7756</v>
      </c>
      <c r="C886" s="217">
        <v>4526</v>
      </c>
      <c r="D886" s="217" t="s">
        <v>8960</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7827</v>
      </c>
      <c r="C888" s="217">
        <v>4529</v>
      </c>
      <c r="D888" s="217" t="s">
        <v>9292</v>
      </c>
      <c r="E888" s="219">
        <v>41236</v>
      </c>
      <c r="F888" s="220">
        <f t="shared" si="30"/>
        <v>41267</v>
      </c>
      <c r="G888" s="221">
        <v>6007.12</v>
      </c>
      <c r="H888" s="217">
        <v>772</v>
      </c>
      <c r="I888" s="218" t="s">
        <v>452</v>
      </c>
      <c r="J888" s="217"/>
    </row>
    <row r="889" spans="1:10">
      <c r="A889" s="217">
        <v>3671</v>
      </c>
      <c r="B889" s="217" t="s">
        <v>3534</v>
      </c>
      <c r="C889" s="217">
        <v>3671</v>
      </c>
      <c r="D889" s="217" t="s">
        <v>9226</v>
      </c>
      <c r="E889" s="219">
        <v>41235</v>
      </c>
      <c r="F889" s="220">
        <f t="shared" si="30"/>
        <v>41266</v>
      </c>
      <c r="G889" s="221">
        <v>6007.12</v>
      </c>
      <c r="H889" s="217">
        <v>773</v>
      </c>
      <c r="I889" s="218" t="s">
        <v>611</v>
      </c>
      <c r="J889" s="217"/>
    </row>
    <row r="890" spans="1:10">
      <c r="A890" s="217">
        <v>3321</v>
      </c>
      <c r="B890" s="217" t="s">
        <v>7400</v>
      </c>
      <c r="C890" s="217">
        <v>3321</v>
      </c>
      <c r="D890" s="217" t="s">
        <v>9286</v>
      </c>
      <c r="E890" s="219">
        <v>41239</v>
      </c>
      <c r="F890" s="220">
        <f t="shared" si="30"/>
        <v>41270</v>
      </c>
      <c r="G890" s="221">
        <v>6007.12</v>
      </c>
      <c r="H890" s="217">
        <v>774</v>
      </c>
      <c r="I890" s="218" t="s">
        <v>452</v>
      </c>
      <c r="J890" s="217"/>
    </row>
    <row r="891" spans="1:10">
      <c r="A891" s="217">
        <v>4582</v>
      </c>
      <c r="B891" s="217" t="s">
        <v>8081</v>
      </c>
      <c r="C891" s="217">
        <v>4582</v>
      </c>
      <c r="D891" s="217" t="s">
        <v>11608</v>
      </c>
      <c r="E891" s="219">
        <v>41242</v>
      </c>
      <c r="F891" s="220">
        <f t="shared" si="30"/>
        <v>41273</v>
      </c>
      <c r="G891" s="221">
        <v>6007.12</v>
      </c>
      <c r="H891" s="217">
        <v>775</v>
      </c>
      <c r="I891" s="218" t="s">
        <v>452</v>
      </c>
      <c r="J891" s="217"/>
    </row>
    <row r="892" spans="1:10">
      <c r="A892" s="217">
        <v>4095</v>
      </c>
      <c r="B892" s="217" t="s">
        <v>5916</v>
      </c>
      <c r="C892" s="217">
        <v>4095</v>
      </c>
      <c r="D892" s="217" t="s">
        <v>9416</v>
      </c>
      <c r="E892" s="219">
        <v>41242</v>
      </c>
      <c r="F892" s="220">
        <f t="shared" si="30"/>
        <v>41273</v>
      </c>
      <c r="G892" s="221">
        <v>6007.12</v>
      </c>
      <c r="H892" s="217">
        <v>776</v>
      </c>
      <c r="I892" s="218" t="s">
        <v>452</v>
      </c>
      <c r="J892" s="217"/>
    </row>
    <row r="893" spans="1:10">
      <c r="A893" s="217">
        <v>4379</v>
      </c>
      <c r="B893" s="217" t="s">
        <v>6837</v>
      </c>
      <c r="C893" s="217">
        <v>4379</v>
      </c>
      <c r="D893" s="217" t="s">
        <v>8890</v>
      </c>
      <c r="E893" s="219">
        <v>41219</v>
      </c>
      <c r="F893" s="220">
        <f t="shared" si="30"/>
        <v>41250</v>
      </c>
      <c r="G893" s="221">
        <v>6007.12</v>
      </c>
      <c r="H893" s="217">
        <v>777</v>
      </c>
      <c r="I893" s="218" t="s">
        <v>452</v>
      </c>
      <c r="J893" s="217"/>
    </row>
    <row r="894" spans="1:10">
      <c r="A894" s="217" t="s">
        <v>810</v>
      </c>
      <c r="B894" s="217" t="s">
        <v>811</v>
      </c>
      <c r="C894" s="217">
        <v>812</v>
      </c>
      <c r="D894" s="217" t="s">
        <v>8913</v>
      </c>
      <c r="E894" s="219">
        <v>41225</v>
      </c>
      <c r="F894" s="220">
        <f t="shared" si="30"/>
        <v>41256</v>
      </c>
      <c r="G894" s="221">
        <v>6007.12</v>
      </c>
      <c r="H894" s="217">
        <v>778</v>
      </c>
      <c r="I894" s="218" t="s">
        <v>452</v>
      </c>
      <c r="J894" s="217"/>
    </row>
    <row r="895" spans="1:10">
      <c r="A895" s="217">
        <v>3753</v>
      </c>
      <c r="B895" s="217" t="s">
        <v>3446</v>
      </c>
      <c r="C895" s="217">
        <v>3753</v>
      </c>
      <c r="D895" s="217" t="s">
        <v>10388</v>
      </c>
      <c r="E895" s="219">
        <v>41243</v>
      </c>
      <c r="F895" s="220">
        <f t="shared" si="30"/>
        <v>41274</v>
      </c>
      <c r="G895" s="221">
        <v>6007.12</v>
      </c>
      <c r="H895" s="217">
        <v>779</v>
      </c>
      <c r="I895" s="218" t="s">
        <v>452</v>
      </c>
      <c r="J895" s="217"/>
    </row>
    <row r="896" spans="1:10">
      <c r="A896" s="217">
        <v>4100</v>
      </c>
      <c r="B896" s="217" t="s">
        <v>5890</v>
      </c>
      <c r="C896" s="217">
        <v>4100</v>
      </c>
      <c r="D896" s="217" t="s">
        <v>9247</v>
      </c>
      <c r="E896" s="219">
        <v>41235</v>
      </c>
      <c r="F896" s="220">
        <f t="shared" si="30"/>
        <v>41266</v>
      </c>
      <c r="G896" s="221">
        <v>6007.12</v>
      </c>
      <c r="H896" s="217">
        <v>780</v>
      </c>
      <c r="I896" s="218" t="s">
        <v>452</v>
      </c>
      <c r="J896" s="217"/>
    </row>
    <row r="897" spans="1:10">
      <c r="A897" s="217">
        <v>4101</v>
      </c>
      <c r="B897" s="217" t="s">
        <v>5890</v>
      </c>
      <c r="C897" s="217">
        <v>4101</v>
      </c>
      <c r="D897" s="217" t="s">
        <v>8935</v>
      </c>
      <c r="E897" s="219">
        <v>41221</v>
      </c>
      <c r="F897" s="220">
        <f t="shared" si="30"/>
        <v>41252</v>
      </c>
      <c r="G897" s="221">
        <v>6007.12</v>
      </c>
      <c r="H897" s="217">
        <v>780</v>
      </c>
      <c r="I897" s="218" t="s">
        <v>452</v>
      </c>
      <c r="J897" s="217"/>
    </row>
    <row r="898" spans="1:10">
      <c r="A898" s="217">
        <v>4098</v>
      </c>
      <c r="B898" s="217" t="s">
        <v>5890</v>
      </c>
      <c r="C898" s="217">
        <v>4098</v>
      </c>
      <c r="D898" s="217" t="s">
        <v>9255</v>
      </c>
      <c r="E898" s="219">
        <v>41236</v>
      </c>
      <c r="F898" s="220">
        <f t="shared" si="30"/>
        <v>41267</v>
      </c>
      <c r="G898" s="221">
        <v>6007.12</v>
      </c>
      <c r="H898" s="217">
        <v>780</v>
      </c>
      <c r="I898" s="218" t="s">
        <v>452</v>
      </c>
      <c r="J898" s="217"/>
    </row>
    <row r="899" spans="1:10">
      <c r="A899" s="217">
        <v>4097</v>
      </c>
      <c r="B899" s="217" t="s">
        <v>5890</v>
      </c>
      <c r="C899" s="217">
        <v>4097</v>
      </c>
      <c r="D899" s="217" t="s">
        <v>8938</v>
      </c>
      <c r="E899" s="219">
        <v>41221</v>
      </c>
      <c r="F899" s="220">
        <f t="shared" si="30"/>
        <v>41252</v>
      </c>
      <c r="G899" s="221">
        <v>6007.12</v>
      </c>
      <c r="H899" s="217">
        <v>780</v>
      </c>
      <c r="I899" s="218" t="s">
        <v>452</v>
      </c>
      <c r="J899" s="217"/>
    </row>
    <row r="900" spans="1:10">
      <c r="A900" s="217">
        <v>4092</v>
      </c>
      <c r="B900" s="217" t="s">
        <v>1062</v>
      </c>
      <c r="C900" s="217">
        <v>4092</v>
      </c>
      <c r="D900" s="217" t="s">
        <v>6510</v>
      </c>
      <c r="E900" s="219">
        <v>41239</v>
      </c>
      <c r="F900" s="220">
        <f t="shared" ref="F900:F963" si="31">E900+31</f>
        <v>41270</v>
      </c>
      <c r="G900" s="221">
        <v>6007.12</v>
      </c>
      <c r="H900" s="217">
        <v>781</v>
      </c>
      <c r="I900" s="218" t="s">
        <v>452</v>
      </c>
      <c r="J900" s="217"/>
    </row>
    <row r="901" spans="1:10">
      <c r="A901" s="217">
        <v>3527</v>
      </c>
      <c r="B901" s="217" t="s">
        <v>2988</v>
      </c>
      <c r="C901" s="217">
        <v>3527</v>
      </c>
      <c r="D901" s="217" t="s">
        <v>9164</v>
      </c>
      <c r="E901" s="219">
        <v>41225</v>
      </c>
      <c r="F901" s="220">
        <f t="shared" si="31"/>
        <v>41256</v>
      </c>
      <c r="G901" s="221">
        <v>6007.12</v>
      </c>
      <c r="H901" s="217">
        <v>782</v>
      </c>
      <c r="I901" s="218" t="s">
        <v>452</v>
      </c>
      <c r="J901" s="217"/>
    </row>
    <row r="902" spans="1:10">
      <c r="A902" s="217">
        <v>3870</v>
      </c>
      <c r="B902" s="217" t="s">
        <v>2386</v>
      </c>
      <c r="C902" s="217">
        <v>3870</v>
      </c>
      <c r="D902" s="217" t="s">
        <v>9228</v>
      </c>
      <c r="E902" s="219">
        <v>41234</v>
      </c>
      <c r="F902" s="220">
        <f t="shared" si="31"/>
        <v>41265</v>
      </c>
      <c r="G902" s="221">
        <v>6007.12</v>
      </c>
      <c r="H902" s="217">
        <v>783</v>
      </c>
      <c r="I902" s="218" t="s">
        <v>452</v>
      </c>
      <c r="J902" s="217"/>
    </row>
    <row r="903" spans="1:10">
      <c r="A903" s="217">
        <v>3871</v>
      </c>
      <c r="B903" s="217" t="s">
        <v>2386</v>
      </c>
      <c r="C903" s="217">
        <v>3871</v>
      </c>
      <c r="D903" s="217" t="s">
        <v>9230</v>
      </c>
      <c r="E903" s="219">
        <v>41235</v>
      </c>
      <c r="F903" s="220">
        <f t="shared" si="31"/>
        <v>41266</v>
      </c>
      <c r="G903" s="221">
        <v>6007.12</v>
      </c>
      <c r="H903" s="217">
        <v>783</v>
      </c>
      <c r="I903" s="218" t="s">
        <v>452</v>
      </c>
      <c r="J903" s="217"/>
    </row>
    <row r="904" spans="1:10">
      <c r="A904" s="217" t="s">
        <v>1245</v>
      </c>
      <c r="B904" s="217" t="s">
        <v>965</v>
      </c>
      <c r="C904" s="217">
        <v>868</v>
      </c>
      <c r="D904" s="217" t="s">
        <v>9412</v>
      </c>
      <c r="E904" s="219">
        <v>41241</v>
      </c>
      <c r="F904" s="220">
        <f t="shared" si="31"/>
        <v>41272</v>
      </c>
      <c r="G904" s="221">
        <v>6007.12</v>
      </c>
      <c r="H904" s="217">
        <v>784</v>
      </c>
      <c r="I904" s="218" t="s">
        <v>452</v>
      </c>
      <c r="J904" s="217"/>
    </row>
    <row r="905" spans="1:10">
      <c r="A905" s="217">
        <v>3993</v>
      </c>
      <c r="B905" s="217" t="s">
        <v>1653</v>
      </c>
      <c r="C905" s="217">
        <v>3993</v>
      </c>
      <c r="D905" s="217" t="s">
        <v>9237</v>
      </c>
      <c r="E905" s="219">
        <v>41235</v>
      </c>
      <c r="F905" s="220">
        <f t="shared" si="31"/>
        <v>41266</v>
      </c>
      <c r="G905" s="221">
        <v>6007.12</v>
      </c>
      <c r="H905" s="217">
        <v>785</v>
      </c>
      <c r="I905" s="218" t="s">
        <v>452</v>
      </c>
      <c r="J905" s="217"/>
    </row>
    <row r="906" spans="1:10">
      <c r="A906" s="217">
        <v>3997</v>
      </c>
      <c r="B906" s="217" t="s">
        <v>1653</v>
      </c>
      <c r="C906" s="217">
        <v>3997</v>
      </c>
      <c r="D906" s="217" t="s">
        <v>8827</v>
      </c>
      <c r="E906" s="219">
        <v>41221</v>
      </c>
      <c r="F906" s="220">
        <f t="shared" si="31"/>
        <v>41252</v>
      </c>
      <c r="G906" s="221">
        <v>6007.12</v>
      </c>
      <c r="H906" s="217">
        <v>785</v>
      </c>
      <c r="I906" s="218" t="s">
        <v>452</v>
      </c>
      <c r="J906" s="217"/>
    </row>
    <row r="907" spans="1:10">
      <c r="A907" s="217">
        <v>4019</v>
      </c>
      <c r="B907" s="217" t="s">
        <v>1653</v>
      </c>
      <c r="C907" s="217">
        <v>4019</v>
      </c>
      <c r="D907" s="217" t="s">
        <v>9240</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9085</v>
      </c>
      <c r="E909" s="219">
        <v>41222</v>
      </c>
      <c r="F909" s="220">
        <f t="shared" si="31"/>
        <v>41253</v>
      </c>
      <c r="G909" s="221">
        <v>6007.12</v>
      </c>
      <c r="H909" s="217">
        <v>787</v>
      </c>
      <c r="I909" s="218" t="s">
        <v>452</v>
      </c>
      <c r="J909" s="217"/>
    </row>
    <row r="910" spans="1:10">
      <c r="A910" s="217">
        <v>3510</v>
      </c>
      <c r="B910" s="217" t="s">
        <v>2817</v>
      </c>
      <c r="C910" s="217">
        <v>3510</v>
      </c>
      <c r="D910" s="217" t="s">
        <v>8876</v>
      </c>
      <c r="E910" s="219">
        <v>41213</v>
      </c>
      <c r="F910" s="220">
        <f>E910+30</f>
        <v>41243</v>
      </c>
      <c r="G910" s="221">
        <v>6007.12</v>
      </c>
      <c r="H910" s="217">
        <v>787</v>
      </c>
      <c r="I910" s="218" t="s">
        <v>452</v>
      </c>
      <c r="J910" s="217"/>
    </row>
    <row r="911" spans="1:10">
      <c r="A911" s="217">
        <v>3523</v>
      </c>
      <c r="B911" s="217" t="s">
        <v>2817</v>
      </c>
      <c r="C911" s="217">
        <v>3523</v>
      </c>
      <c r="D911" s="217" t="s">
        <v>8918</v>
      </c>
      <c r="E911" s="219">
        <v>41222</v>
      </c>
      <c r="F911" s="220">
        <f t="shared" si="31"/>
        <v>41253</v>
      </c>
      <c r="G911" s="221">
        <v>6007.12</v>
      </c>
      <c r="H911" s="217">
        <v>787</v>
      </c>
      <c r="I911" s="218" t="s">
        <v>452</v>
      </c>
      <c r="J911" s="217"/>
    </row>
    <row r="912" spans="1:10">
      <c r="A912" s="217">
        <v>3524</v>
      </c>
      <c r="B912" s="217" t="s">
        <v>2817</v>
      </c>
      <c r="C912" s="217">
        <v>3524</v>
      </c>
      <c r="D912" s="217" t="s">
        <v>8920</v>
      </c>
      <c r="E912" s="219">
        <v>41222</v>
      </c>
      <c r="F912" s="220">
        <f t="shared" si="31"/>
        <v>41253</v>
      </c>
      <c r="G912" s="221">
        <v>6007.12</v>
      </c>
      <c r="H912" s="217">
        <v>787</v>
      </c>
      <c r="I912" s="218" t="s">
        <v>452</v>
      </c>
      <c r="J912" s="217"/>
    </row>
    <row r="913" spans="1:10">
      <c r="A913" s="217">
        <v>3526</v>
      </c>
      <c r="B913" s="217" t="s">
        <v>2817</v>
      </c>
      <c r="C913" s="217">
        <v>3526</v>
      </c>
      <c r="D913" s="217" t="s">
        <v>8881</v>
      </c>
      <c r="E913" s="219">
        <v>41213</v>
      </c>
      <c r="F913" s="220">
        <f>E913+30</f>
        <v>41243</v>
      </c>
      <c r="G913" s="221">
        <v>6007.12</v>
      </c>
      <c r="H913" s="217">
        <v>787</v>
      </c>
      <c r="I913" s="218" t="s">
        <v>452</v>
      </c>
      <c r="J913" s="217"/>
    </row>
    <row r="914" spans="1:10">
      <c r="A914" s="217">
        <v>5537</v>
      </c>
      <c r="B914" s="217" t="s">
        <v>9004</v>
      </c>
      <c r="C914" s="217">
        <v>5537</v>
      </c>
      <c r="D914" s="217" t="s">
        <v>9313</v>
      </c>
      <c r="E914" s="219">
        <v>41234</v>
      </c>
      <c r="F914" s="220">
        <f t="shared" si="31"/>
        <v>41265</v>
      </c>
      <c r="G914" s="221">
        <v>6007.12</v>
      </c>
      <c r="H914" s="217">
        <v>788</v>
      </c>
      <c r="I914" s="218" t="s">
        <v>611</v>
      </c>
      <c r="J914" s="217"/>
    </row>
    <row r="915" spans="1:10">
      <c r="A915" s="217">
        <v>4243</v>
      </c>
      <c r="B915" s="217" t="s">
        <v>213</v>
      </c>
      <c r="C915" s="217">
        <v>4243</v>
      </c>
      <c r="D915" s="217" t="s">
        <v>8942</v>
      </c>
      <c r="E915" s="219">
        <v>41213</v>
      </c>
      <c r="F915" s="220">
        <f>E915+30</f>
        <v>41243</v>
      </c>
      <c r="G915" s="221">
        <v>6007.12</v>
      </c>
      <c r="H915" s="217">
        <v>789</v>
      </c>
      <c r="I915" s="218" t="s">
        <v>452</v>
      </c>
      <c r="J915" s="217"/>
    </row>
    <row r="916" spans="1:10">
      <c r="A916" s="217">
        <v>5554</v>
      </c>
      <c r="B916" s="217" t="s">
        <v>3423</v>
      </c>
      <c r="C916" s="217">
        <v>5554</v>
      </c>
      <c r="D916" s="217" t="s">
        <v>9199</v>
      </c>
      <c r="E916" s="219">
        <v>41232</v>
      </c>
      <c r="F916" s="220">
        <f t="shared" si="31"/>
        <v>41263</v>
      </c>
      <c r="G916" s="221">
        <v>6007.12</v>
      </c>
      <c r="H916" s="217">
        <v>790</v>
      </c>
      <c r="I916" s="218" t="s">
        <v>452</v>
      </c>
      <c r="J916" s="217"/>
    </row>
    <row r="917" spans="1:10">
      <c r="A917" s="217">
        <v>5531</v>
      </c>
      <c r="B917" s="217" t="s">
        <v>165</v>
      </c>
      <c r="C917" s="217">
        <v>5531</v>
      </c>
      <c r="D917" s="217" t="s">
        <v>9191</v>
      </c>
      <c r="E917" s="219">
        <v>41232</v>
      </c>
      <c r="F917" s="220">
        <f t="shared" si="31"/>
        <v>41263</v>
      </c>
      <c r="G917" s="221">
        <v>6007.12</v>
      </c>
      <c r="H917" s="217">
        <v>791</v>
      </c>
      <c r="I917" s="218" t="s">
        <v>452</v>
      </c>
      <c r="J917" s="217"/>
    </row>
    <row r="918" spans="1:10">
      <c r="A918" s="217">
        <v>4596</v>
      </c>
      <c r="B918" s="217" t="s">
        <v>8294</v>
      </c>
      <c r="C918" s="217">
        <v>4596</v>
      </c>
      <c r="D918" s="217" t="s">
        <v>9296</v>
      </c>
      <c r="E918" s="219">
        <v>41235</v>
      </c>
      <c r="F918" s="220">
        <f t="shared" si="31"/>
        <v>41266</v>
      </c>
      <c r="G918" s="221">
        <v>6007.12</v>
      </c>
      <c r="H918" s="217">
        <v>792</v>
      </c>
      <c r="I918" s="218" t="s">
        <v>452</v>
      </c>
      <c r="J918" s="217"/>
    </row>
    <row r="919" spans="1:10">
      <c r="A919" s="217">
        <v>3348</v>
      </c>
      <c r="B919" s="217" t="s">
        <v>2522</v>
      </c>
      <c r="C919" s="217">
        <v>3348</v>
      </c>
      <c r="D919" s="217" t="s">
        <v>8915</v>
      </c>
      <c r="E919" s="219">
        <v>41222</v>
      </c>
      <c r="F919" s="220">
        <f t="shared" si="31"/>
        <v>41253</v>
      </c>
      <c r="G919" s="221">
        <v>6007.12</v>
      </c>
      <c r="H919" s="217">
        <v>793</v>
      </c>
      <c r="I919" s="218" t="s">
        <v>452</v>
      </c>
      <c r="J919" s="217"/>
    </row>
    <row r="920" spans="1:10">
      <c r="A920" s="217">
        <v>3668</v>
      </c>
      <c r="B920" s="217" t="s">
        <v>2522</v>
      </c>
      <c r="C920" s="217">
        <v>3668</v>
      </c>
      <c r="D920" s="217" t="s">
        <v>8922</v>
      </c>
      <c r="E920" s="219">
        <v>41221</v>
      </c>
      <c r="F920" s="220">
        <f t="shared" si="31"/>
        <v>41252</v>
      </c>
      <c r="G920" s="221">
        <v>6007.12</v>
      </c>
      <c r="H920" s="217">
        <v>793</v>
      </c>
      <c r="I920" s="218" t="s">
        <v>452</v>
      </c>
      <c r="J920" s="217"/>
    </row>
    <row r="921" spans="1:10">
      <c r="A921" s="217">
        <v>4579</v>
      </c>
      <c r="B921" s="217" t="s">
        <v>126</v>
      </c>
      <c r="C921" s="217">
        <v>4579</v>
      </c>
      <c r="D921" s="217" t="s">
        <v>11614</v>
      </c>
      <c r="E921" s="219">
        <v>41242</v>
      </c>
      <c r="F921" s="220">
        <f t="shared" si="31"/>
        <v>41273</v>
      </c>
      <c r="G921" s="221">
        <v>6007.12</v>
      </c>
      <c r="H921" s="217">
        <v>794</v>
      </c>
      <c r="I921" s="218" t="s">
        <v>452</v>
      </c>
      <c r="J921" s="217"/>
    </row>
    <row r="922" spans="1:10">
      <c r="A922" s="217">
        <v>4578</v>
      </c>
      <c r="B922" s="217" t="s">
        <v>126</v>
      </c>
      <c r="C922" s="217">
        <v>4578</v>
      </c>
      <c r="D922" s="217" t="s">
        <v>11618</v>
      </c>
      <c r="E922" s="219">
        <v>41242</v>
      </c>
      <c r="F922" s="220">
        <f t="shared" si="31"/>
        <v>41273</v>
      </c>
      <c r="G922" s="221">
        <v>6007.12</v>
      </c>
      <c r="H922" s="217">
        <v>794</v>
      </c>
      <c r="I922" s="218" t="s">
        <v>452</v>
      </c>
      <c r="J922" s="217"/>
    </row>
    <row r="923" spans="1:10">
      <c r="A923" s="217">
        <v>4247</v>
      </c>
      <c r="B923" s="217" t="s">
        <v>6517</v>
      </c>
      <c r="C923" s="217">
        <v>4247</v>
      </c>
      <c r="D923" s="217" t="s">
        <v>17470</v>
      </c>
      <c r="E923" s="219">
        <v>41235</v>
      </c>
      <c r="F923" s="220">
        <f t="shared" si="31"/>
        <v>41266</v>
      </c>
      <c r="G923" s="221">
        <v>6007.12</v>
      </c>
      <c r="H923" s="217">
        <v>795</v>
      </c>
      <c r="I923" s="218" t="s">
        <v>452</v>
      </c>
      <c r="J923" s="217"/>
    </row>
    <row r="924" spans="1:10">
      <c r="A924" s="217">
        <v>4254</v>
      </c>
      <c r="B924" s="217" t="s">
        <v>6670</v>
      </c>
      <c r="C924" s="217">
        <v>4254</v>
      </c>
      <c r="D924" s="217" t="s">
        <v>9092</v>
      </c>
      <c r="E924" s="219">
        <v>41222</v>
      </c>
      <c r="F924" s="220">
        <f t="shared" si="31"/>
        <v>41253</v>
      </c>
      <c r="G924" s="221">
        <v>6007.12</v>
      </c>
      <c r="H924" s="217">
        <v>796</v>
      </c>
      <c r="I924" s="218" t="s">
        <v>452</v>
      </c>
      <c r="J924" s="217"/>
    </row>
    <row r="925" spans="1:10">
      <c r="A925" s="217">
        <v>4599</v>
      </c>
      <c r="B925" s="217" t="s">
        <v>6670</v>
      </c>
      <c r="C925" s="217">
        <v>4599</v>
      </c>
      <c r="D925" s="217" t="s">
        <v>9098</v>
      </c>
      <c r="E925" s="219">
        <v>41222</v>
      </c>
      <c r="F925" s="220">
        <f t="shared" si="31"/>
        <v>41253</v>
      </c>
      <c r="G925" s="221">
        <v>6007.12</v>
      </c>
      <c r="H925" s="217">
        <v>796</v>
      </c>
      <c r="I925" s="218" t="s">
        <v>452</v>
      </c>
      <c r="J925" s="217"/>
    </row>
    <row r="926" spans="1:10">
      <c r="A926" s="217">
        <v>3726</v>
      </c>
      <c r="B926" s="217" t="s">
        <v>3533</v>
      </c>
      <c r="C926" s="217">
        <v>3726</v>
      </c>
      <c r="D926" s="217" t="s">
        <v>9088</v>
      </c>
      <c r="E926" s="219">
        <v>41222</v>
      </c>
      <c r="F926" s="220">
        <f t="shared" si="31"/>
        <v>41253</v>
      </c>
      <c r="G926" s="221">
        <v>6007.12</v>
      </c>
      <c r="H926" s="217">
        <v>797</v>
      </c>
      <c r="I926" s="218" t="s">
        <v>452</v>
      </c>
      <c r="J926" s="217"/>
    </row>
    <row r="927" spans="1:10">
      <c r="A927" s="217">
        <v>3727</v>
      </c>
      <c r="B927" s="217" t="s">
        <v>3533</v>
      </c>
      <c r="C927" s="217">
        <v>3727</v>
      </c>
      <c r="D927" s="217" t="s">
        <v>8924</v>
      </c>
      <c r="E927" s="219">
        <v>41221</v>
      </c>
      <c r="F927" s="220">
        <f t="shared" si="31"/>
        <v>41252</v>
      </c>
      <c r="G927" s="221">
        <v>6007.12</v>
      </c>
      <c r="H927" s="217">
        <v>797</v>
      </c>
      <c r="I927" s="218" t="s">
        <v>452</v>
      </c>
      <c r="J927" s="217"/>
    </row>
    <row r="928" spans="1:10">
      <c r="A928" s="217">
        <v>3723</v>
      </c>
      <c r="B928" s="217" t="s">
        <v>3533</v>
      </c>
      <c r="C928" s="217">
        <v>3723</v>
      </c>
      <c r="D928" s="217" t="s">
        <v>8926</v>
      </c>
      <c r="E928" s="219">
        <v>41221</v>
      </c>
      <c r="F928" s="220">
        <f t="shared" si="31"/>
        <v>41252</v>
      </c>
      <c r="G928" s="221">
        <v>6007.12</v>
      </c>
      <c r="H928" s="217">
        <v>797</v>
      </c>
      <c r="I928" s="218" t="s">
        <v>452</v>
      </c>
      <c r="J928" s="217"/>
    </row>
    <row r="929" spans="1:10">
      <c r="A929" s="217">
        <v>4613</v>
      </c>
      <c r="B929" s="217" t="s">
        <v>8675</v>
      </c>
      <c r="C929" s="217">
        <v>4613</v>
      </c>
      <c r="D929" s="217" t="s">
        <v>9301</v>
      </c>
      <c r="E929" s="219">
        <v>41234</v>
      </c>
      <c r="F929" s="220">
        <f t="shared" si="31"/>
        <v>41265</v>
      </c>
      <c r="G929" s="221">
        <v>6007.12</v>
      </c>
      <c r="H929" s="217">
        <v>798</v>
      </c>
      <c r="I929" s="218" t="s">
        <v>452</v>
      </c>
      <c r="J929" s="217"/>
    </row>
    <row r="930" spans="1:10">
      <c r="A930" s="217">
        <v>3967</v>
      </c>
      <c r="B930" s="217" t="s">
        <v>3056</v>
      </c>
      <c r="C930" s="217">
        <v>3967</v>
      </c>
      <c r="D930" s="217" t="s">
        <v>17465</v>
      </c>
      <c r="E930" s="219">
        <v>41243</v>
      </c>
      <c r="F930" s="220">
        <f t="shared" si="31"/>
        <v>41274</v>
      </c>
      <c r="G930" s="221">
        <v>6007.12</v>
      </c>
      <c r="H930" s="217">
        <v>799</v>
      </c>
      <c r="I930" s="218" t="s">
        <v>452</v>
      </c>
      <c r="J930" s="217"/>
    </row>
    <row r="931" spans="1:10">
      <c r="A931" s="217">
        <v>3884</v>
      </c>
      <c r="B931" s="217" t="s">
        <v>4729</v>
      </c>
      <c r="C931" s="217">
        <v>3884</v>
      </c>
      <c r="D931" s="217" t="s">
        <v>9167</v>
      </c>
      <c r="E931" s="219">
        <v>41227</v>
      </c>
      <c r="F931" s="220">
        <f t="shared" si="31"/>
        <v>41258</v>
      </c>
      <c r="G931" s="221">
        <v>6007.12</v>
      </c>
      <c r="H931" s="217">
        <v>800</v>
      </c>
      <c r="I931" s="218" t="s">
        <v>452</v>
      </c>
      <c r="J931" s="217"/>
    </row>
    <row r="932" spans="1:10">
      <c r="A932" s="217">
        <v>4125</v>
      </c>
      <c r="B932" s="217" t="s">
        <v>4729</v>
      </c>
      <c r="C932" s="217">
        <v>4125</v>
      </c>
      <c r="D932" s="217" t="s">
        <v>9250</v>
      </c>
      <c r="E932" s="219">
        <v>41236</v>
      </c>
      <c r="F932" s="220">
        <f t="shared" si="31"/>
        <v>41267</v>
      </c>
      <c r="G932" s="221">
        <v>6007.12</v>
      </c>
      <c r="H932" s="217">
        <v>800</v>
      </c>
      <c r="I932" s="218" t="s">
        <v>452</v>
      </c>
      <c r="J932" s="217"/>
    </row>
    <row r="933" spans="1:10">
      <c r="A933" s="217">
        <v>4119</v>
      </c>
      <c r="B933" s="217" t="s">
        <v>4729</v>
      </c>
      <c r="C933" s="217">
        <v>4119</v>
      </c>
      <c r="D933" s="217" t="s">
        <v>9257</v>
      </c>
      <c r="E933" s="219">
        <v>41235</v>
      </c>
      <c r="F933" s="220">
        <f t="shared" si="31"/>
        <v>41266</v>
      </c>
      <c r="G933" s="221">
        <v>6007.12</v>
      </c>
      <c r="H933" s="217">
        <v>800</v>
      </c>
      <c r="I933" s="218" t="s">
        <v>452</v>
      </c>
      <c r="J933" s="217"/>
    </row>
    <row r="934" spans="1:10">
      <c r="A934" s="217">
        <v>4118</v>
      </c>
      <c r="B934" s="217" t="s">
        <v>4729</v>
      </c>
      <c r="C934" s="217">
        <v>4118</v>
      </c>
      <c r="D934" s="217" t="s">
        <v>9259</v>
      </c>
      <c r="E934" s="219">
        <v>41236</v>
      </c>
      <c r="F934" s="220">
        <f t="shared" si="31"/>
        <v>41267</v>
      </c>
      <c r="G934" s="221">
        <v>6007.12</v>
      </c>
      <c r="H934" s="217">
        <v>800</v>
      </c>
      <c r="I934" s="218" t="s">
        <v>452</v>
      </c>
      <c r="J934" s="217"/>
    </row>
    <row r="935" spans="1:10">
      <c r="A935" s="217">
        <v>4117</v>
      </c>
      <c r="B935" s="217" t="s">
        <v>4729</v>
      </c>
      <c r="C935" s="217">
        <v>4117</v>
      </c>
      <c r="D935" s="217" t="s">
        <v>9261</v>
      </c>
      <c r="E935" s="219">
        <v>41235</v>
      </c>
      <c r="F935" s="220">
        <f t="shared" si="31"/>
        <v>41266</v>
      </c>
      <c r="G935" s="221">
        <v>6007.12</v>
      </c>
      <c r="H935" s="217">
        <v>800</v>
      </c>
      <c r="I935" s="218" t="s">
        <v>452</v>
      </c>
      <c r="J935" s="217"/>
    </row>
    <row r="936" spans="1:10">
      <c r="A936" s="217">
        <v>4116</v>
      </c>
      <c r="B936" s="217" t="s">
        <v>4729</v>
      </c>
      <c r="C936" s="217">
        <v>4116</v>
      </c>
      <c r="D936" s="217" t="s">
        <v>9263</v>
      </c>
      <c r="E936" s="219">
        <v>41234</v>
      </c>
      <c r="F936" s="220">
        <f t="shared" si="31"/>
        <v>41265</v>
      </c>
      <c r="G936" s="221">
        <v>6007.12</v>
      </c>
      <c r="H936" s="217">
        <v>800</v>
      </c>
      <c r="I936" s="218" t="s">
        <v>452</v>
      </c>
      <c r="J936" s="217"/>
    </row>
    <row r="937" spans="1:10">
      <c r="A937" s="217">
        <v>4115</v>
      </c>
      <c r="B937" s="217" t="s">
        <v>4729</v>
      </c>
      <c r="C937" s="217">
        <v>4115</v>
      </c>
      <c r="D937" s="217" t="s">
        <v>9266</v>
      </c>
      <c r="E937" s="219">
        <v>41233</v>
      </c>
      <c r="F937" s="220">
        <f t="shared" si="31"/>
        <v>41264</v>
      </c>
      <c r="G937" s="221">
        <v>6007.12</v>
      </c>
      <c r="H937" s="217">
        <v>800</v>
      </c>
      <c r="I937" s="218" t="s">
        <v>452</v>
      </c>
      <c r="J937" s="217"/>
    </row>
    <row r="938" spans="1:10">
      <c r="A938" s="217">
        <v>4114</v>
      </c>
      <c r="B938" s="217" t="s">
        <v>4729</v>
      </c>
      <c r="C938" s="217">
        <v>4114</v>
      </c>
      <c r="D938" s="217" t="s">
        <v>9169</v>
      </c>
      <c r="E938" s="219">
        <v>41233</v>
      </c>
      <c r="F938" s="220">
        <f t="shared" si="31"/>
        <v>41264</v>
      </c>
      <c r="G938" s="221">
        <v>6007.12</v>
      </c>
      <c r="H938" s="217">
        <v>800</v>
      </c>
      <c r="I938" s="218" t="s">
        <v>452</v>
      </c>
      <c r="J938" s="217"/>
    </row>
    <row r="939" spans="1:10">
      <c r="A939" s="217">
        <v>4614</v>
      </c>
      <c r="B939" s="217" t="s">
        <v>8670</v>
      </c>
      <c r="C939" s="217">
        <v>4614</v>
      </c>
      <c r="D939" s="217" t="s">
        <v>9300</v>
      </c>
      <c r="E939" s="219">
        <v>41239</v>
      </c>
      <c r="F939" s="220">
        <f t="shared" si="31"/>
        <v>41270</v>
      </c>
      <c r="G939" s="221">
        <v>6007.12</v>
      </c>
      <c r="H939" s="217">
        <v>801</v>
      </c>
      <c r="I939" s="218" t="s">
        <v>452</v>
      </c>
      <c r="J939" s="217"/>
    </row>
    <row r="940" spans="1:10">
      <c r="A940" s="217">
        <v>5528</v>
      </c>
      <c r="B940" s="217" t="s">
        <v>7951</v>
      </c>
      <c r="C940" s="217">
        <v>5528</v>
      </c>
      <c r="D940" s="217" t="s">
        <v>9188</v>
      </c>
      <c r="E940" s="219">
        <v>41232</v>
      </c>
      <c r="F940" s="220">
        <f t="shared" si="31"/>
        <v>41263</v>
      </c>
      <c r="G940" s="221">
        <v>6007.12</v>
      </c>
      <c r="H940" s="217">
        <v>802</v>
      </c>
      <c r="I940" s="218" t="s">
        <v>611</v>
      </c>
      <c r="J940" s="217"/>
    </row>
    <row r="941" spans="1:10">
      <c r="A941" s="217" t="s">
        <v>978</v>
      </c>
      <c r="B941" s="217" t="s">
        <v>979</v>
      </c>
      <c r="C941" s="217">
        <v>838</v>
      </c>
      <c r="D941" s="217" t="s">
        <v>9214</v>
      </c>
      <c r="E941" s="219">
        <v>41233</v>
      </c>
      <c r="F941" s="220">
        <f t="shared" si="31"/>
        <v>41264</v>
      </c>
      <c r="G941" s="221">
        <v>6007.12</v>
      </c>
      <c r="H941" s="217">
        <v>803</v>
      </c>
      <c r="I941" s="218" t="s">
        <v>452</v>
      </c>
      <c r="J941" s="217"/>
    </row>
    <row r="942" spans="1:10">
      <c r="A942" s="217">
        <v>4315</v>
      </c>
      <c r="B942" s="217" t="s">
        <v>6968</v>
      </c>
      <c r="C942" s="217">
        <v>4315</v>
      </c>
      <c r="D942" s="217" t="s">
        <v>9278</v>
      </c>
      <c r="E942" s="219">
        <v>41233</v>
      </c>
      <c r="F942" s="220">
        <f t="shared" si="31"/>
        <v>41264</v>
      </c>
      <c r="G942" s="221">
        <v>6007.12</v>
      </c>
      <c r="H942" s="217">
        <v>804</v>
      </c>
      <c r="I942" s="218" t="s">
        <v>452</v>
      </c>
      <c r="J942" s="217"/>
    </row>
    <row r="943" spans="1:10">
      <c r="A943" s="217">
        <v>3469</v>
      </c>
      <c r="B943" s="217" t="s">
        <v>1662</v>
      </c>
      <c r="C943" s="217">
        <v>3469</v>
      </c>
      <c r="D943" s="217" t="s">
        <v>9220</v>
      </c>
      <c r="E943" s="219">
        <v>41234</v>
      </c>
      <c r="F943" s="220">
        <f t="shared" si="31"/>
        <v>41265</v>
      </c>
      <c r="G943" s="221">
        <v>6007.12</v>
      </c>
      <c r="H943" s="217">
        <v>805</v>
      </c>
      <c r="I943" s="218" t="s">
        <v>452</v>
      </c>
      <c r="J943" s="217"/>
    </row>
    <row r="944" spans="1:10">
      <c r="A944" s="217">
        <v>3886</v>
      </c>
      <c r="B944" s="217" t="s">
        <v>4728</v>
      </c>
      <c r="C944" s="217">
        <v>3886</v>
      </c>
      <c r="D944" s="217" t="s">
        <v>9415</v>
      </c>
      <c r="E944" s="219">
        <v>41242</v>
      </c>
      <c r="F944" s="220">
        <f t="shared" si="31"/>
        <v>41273</v>
      </c>
      <c r="G944" s="221">
        <v>6007.12</v>
      </c>
      <c r="H944" s="217">
        <v>806</v>
      </c>
      <c r="I944" s="218" t="s">
        <v>452</v>
      </c>
      <c r="J944" s="217"/>
    </row>
    <row r="945" spans="1:10">
      <c r="A945" s="217">
        <v>4129</v>
      </c>
      <c r="B945" s="217" t="s">
        <v>4728</v>
      </c>
      <c r="C945" s="217">
        <v>4129</v>
      </c>
      <c r="D945" s="217" t="s">
        <v>9091</v>
      </c>
      <c r="E945" s="219">
        <v>41233</v>
      </c>
      <c r="F945" s="220">
        <f t="shared" si="31"/>
        <v>41264</v>
      </c>
      <c r="G945" s="221">
        <v>6007.12</v>
      </c>
      <c r="H945" s="217">
        <v>806</v>
      </c>
      <c r="I945" s="218" t="s">
        <v>452</v>
      </c>
      <c r="J945" s="217"/>
    </row>
    <row r="946" spans="1:10">
      <c r="A946" s="217">
        <v>4136</v>
      </c>
      <c r="B946" s="217" t="s">
        <v>4728</v>
      </c>
      <c r="C946" s="217">
        <v>4136</v>
      </c>
      <c r="D946" s="217" t="s">
        <v>8937</v>
      </c>
      <c r="E946" s="219">
        <v>41242</v>
      </c>
      <c r="F946" s="220">
        <f t="shared" si="31"/>
        <v>41273</v>
      </c>
      <c r="G946" s="221">
        <v>6007.12</v>
      </c>
      <c r="H946" s="217">
        <v>806</v>
      </c>
      <c r="I946" s="218" t="s">
        <v>452</v>
      </c>
      <c r="J946" s="217"/>
    </row>
    <row r="947" spans="1:10">
      <c r="A947" s="217">
        <v>4130</v>
      </c>
      <c r="B947" s="217" t="s">
        <v>4728</v>
      </c>
      <c r="C947" s="217">
        <v>4130</v>
      </c>
      <c r="D947" s="217" t="s">
        <v>10990</v>
      </c>
      <c r="E947" s="219">
        <v>41243</v>
      </c>
      <c r="F947" s="220">
        <f t="shared" si="31"/>
        <v>41274</v>
      </c>
      <c r="G947" s="221">
        <v>6007.12</v>
      </c>
      <c r="H947" s="217">
        <v>806</v>
      </c>
      <c r="I947" s="218" t="s">
        <v>452</v>
      </c>
      <c r="J947" s="217"/>
    </row>
    <row r="948" spans="1:10">
      <c r="A948" s="217">
        <v>4326</v>
      </c>
      <c r="B948" s="217" t="s">
        <v>6941</v>
      </c>
      <c r="C948" s="217">
        <v>4326</v>
      </c>
      <c r="D948" s="217" t="s">
        <v>8948</v>
      </c>
      <c r="E948" s="219">
        <v>41213</v>
      </c>
      <c r="F948" s="220">
        <f>E948+30</f>
        <v>41243</v>
      </c>
      <c r="G948" s="221">
        <v>6007.12</v>
      </c>
      <c r="H948" s="217">
        <v>807</v>
      </c>
      <c r="I948" s="218" t="s">
        <v>452</v>
      </c>
      <c r="J948" s="217"/>
    </row>
    <row r="949" spans="1:10">
      <c r="A949" s="217">
        <v>4325</v>
      </c>
      <c r="B949" s="217" t="s">
        <v>6941</v>
      </c>
      <c r="C949" s="217">
        <v>4325</v>
      </c>
      <c r="D949" s="217" t="s">
        <v>8950</v>
      </c>
      <c r="E949" s="219">
        <v>41218</v>
      </c>
      <c r="F949" s="220">
        <f t="shared" si="31"/>
        <v>41249</v>
      </c>
      <c r="G949" s="221">
        <v>6007.12</v>
      </c>
      <c r="H949" s="217">
        <v>807</v>
      </c>
      <c r="I949" s="218" t="s">
        <v>452</v>
      </c>
      <c r="J949" s="217"/>
    </row>
    <row r="950" spans="1:10">
      <c r="A950" s="217">
        <v>4331</v>
      </c>
      <c r="B950" s="217" t="s">
        <v>6941</v>
      </c>
      <c r="C950" s="217">
        <v>4331</v>
      </c>
      <c r="D950" s="217" t="s">
        <v>8893</v>
      </c>
      <c r="E950" s="219">
        <v>41213</v>
      </c>
      <c r="F950" s="220">
        <f>E950+30</f>
        <v>41243</v>
      </c>
      <c r="G950" s="221">
        <v>6007.12</v>
      </c>
      <c r="H950" s="217">
        <v>807</v>
      </c>
      <c r="I950" s="218" t="s">
        <v>452</v>
      </c>
      <c r="J950" s="217"/>
    </row>
    <row r="951" spans="1:10">
      <c r="A951" s="217">
        <v>4324</v>
      </c>
      <c r="B951" s="217" t="s">
        <v>6941</v>
      </c>
      <c r="C951" s="217">
        <v>4324</v>
      </c>
      <c r="D951" s="217" t="s">
        <v>8952</v>
      </c>
      <c r="E951" s="219">
        <v>41213</v>
      </c>
      <c r="F951" s="220">
        <f>E951+30</f>
        <v>41243</v>
      </c>
      <c r="G951" s="221">
        <v>6007.12</v>
      </c>
      <c r="H951" s="217">
        <v>807</v>
      </c>
      <c r="I951" s="218" t="s">
        <v>452</v>
      </c>
      <c r="J951" s="217"/>
    </row>
    <row r="952" spans="1:10">
      <c r="A952" s="217">
        <v>4398</v>
      </c>
      <c r="B952" s="217" t="s">
        <v>1778</v>
      </c>
      <c r="C952" s="217">
        <v>4398</v>
      </c>
      <c r="D952" s="217" t="s">
        <v>9422</v>
      </c>
      <c r="E952" s="219">
        <v>41240</v>
      </c>
      <c r="F952" s="220">
        <f t="shared" si="31"/>
        <v>41271</v>
      </c>
      <c r="G952" s="221">
        <v>6007.12</v>
      </c>
      <c r="H952" s="217">
        <v>808</v>
      </c>
      <c r="I952" s="218" t="s">
        <v>452</v>
      </c>
      <c r="J952" s="217"/>
    </row>
    <row r="953" spans="1:10">
      <c r="A953" s="217">
        <v>4463</v>
      </c>
      <c r="B953" s="217" t="s">
        <v>7449</v>
      </c>
      <c r="C953" s="217">
        <v>4463</v>
      </c>
      <c r="D953" s="217" t="s">
        <v>9428</v>
      </c>
      <c r="E953" s="219">
        <v>41239</v>
      </c>
      <c r="F953" s="220">
        <f t="shared" si="31"/>
        <v>41270</v>
      </c>
      <c r="G953" s="221">
        <v>6007.12</v>
      </c>
      <c r="H953" s="217">
        <v>809</v>
      </c>
      <c r="I953" s="218" t="s">
        <v>452</v>
      </c>
      <c r="J953" s="217"/>
    </row>
    <row r="954" spans="1:10">
      <c r="A954" s="217">
        <v>4462</v>
      </c>
      <c r="B954" s="217" t="s">
        <v>7449</v>
      </c>
      <c r="C954" s="217">
        <v>4462</v>
      </c>
      <c r="D954" s="217" t="s">
        <v>9430</v>
      </c>
      <c r="E954" s="219">
        <v>41239</v>
      </c>
      <c r="F954" s="220">
        <f t="shared" si="31"/>
        <v>41270</v>
      </c>
      <c r="G954" s="221">
        <v>6007.12</v>
      </c>
      <c r="H954" s="217">
        <v>809</v>
      </c>
      <c r="I954" s="218" t="s">
        <v>452</v>
      </c>
      <c r="J954" s="217"/>
    </row>
    <row r="955" spans="1:10">
      <c r="A955" s="217">
        <v>4461</v>
      </c>
      <c r="B955" s="217" t="s">
        <v>7449</v>
      </c>
      <c r="C955" s="217">
        <v>4461</v>
      </c>
      <c r="D955" s="217" t="s">
        <v>9432</v>
      </c>
      <c r="E955" s="219">
        <v>41239</v>
      </c>
      <c r="F955" s="220">
        <f t="shared" si="31"/>
        <v>41270</v>
      </c>
      <c r="G955" s="221">
        <v>6007.12</v>
      </c>
      <c r="H955" s="217">
        <v>809</v>
      </c>
      <c r="I955" s="218" t="s">
        <v>452</v>
      </c>
      <c r="J955" s="217"/>
    </row>
    <row r="956" spans="1:10">
      <c r="A956" s="217">
        <v>4460</v>
      </c>
      <c r="B956" s="217" t="s">
        <v>7449</v>
      </c>
      <c r="C956" s="217">
        <v>4460</v>
      </c>
      <c r="D956" s="217" t="s">
        <v>9435</v>
      </c>
      <c r="E956" s="219">
        <v>41239</v>
      </c>
      <c r="F956" s="220">
        <f t="shared" si="31"/>
        <v>41270</v>
      </c>
      <c r="G956" s="221">
        <v>6007.12</v>
      </c>
      <c r="H956" s="217">
        <v>809</v>
      </c>
      <c r="I956" s="218" t="s">
        <v>452</v>
      </c>
      <c r="J956" s="217"/>
    </row>
    <row r="957" spans="1:10">
      <c r="A957" s="217">
        <v>4459</v>
      </c>
      <c r="B957" s="217" t="s">
        <v>7449</v>
      </c>
      <c r="C957" s="217">
        <v>4459</v>
      </c>
      <c r="D957" s="217" t="s">
        <v>9437</v>
      </c>
      <c r="E957" s="219">
        <v>41240</v>
      </c>
      <c r="F957" s="220">
        <f t="shared" si="31"/>
        <v>41271</v>
      </c>
      <c r="G957" s="221">
        <v>6007.12</v>
      </c>
      <c r="H957" s="217">
        <v>809</v>
      </c>
      <c r="I957" s="218" t="s">
        <v>452</v>
      </c>
      <c r="J957" s="217"/>
    </row>
    <row r="958" spans="1:10">
      <c r="A958" s="217">
        <v>4624</v>
      </c>
      <c r="B958" s="217" t="s">
        <v>8637</v>
      </c>
      <c r="C958" s="217">
        <v>4624</v>
      </c>
      <c r="D958" s="217" t="s">
        <v>11674</v>
      </c>
      <c r="E958" s="219">
        <v>41243</v>
      </c>
      <c r="F958" s="220">
        <f t="shared" si="31"/>
        <v>41274</v>
      </c>
      <c r="G958" s="221">
        <v>6007.12</v>
      </c>
      <c r="H958" s="217">
        <v>810</v>
      </c>
      <c r="I958" s="218" t="s">
        <v>452</v>
      </c>
      <c r="J958" s="217"/>
    </row>
    <row r="959" spans="1:10">
      <c r="A959" s="217">
        <v>4625</v>
      </c>
      <c r="B959" s="217" t="s">
        <v>2943</v>
      </c>
      <c r="C959" s="217">
        <v>4625</v>
      </c>
      <c r="D959" s="217" t="s">
        <v>9298</v>
      </c>
      <c r="E959" s="219">
        <v>41234</v>
      </c>
      <c r="F959" s="220">
        <f t="shared" si="31"/>
        <v>41265</v>
      </c>
      <c r="G959" s="221">
        <v>6007.12</v>
      </c>
      <c r="H959" s="217">
        <v>811</v>
      </c>
      <c r="I959" s="218" t="s">
        <v>452</v>
      </c>
      <c r="J959" s="217"/>
    </row>
    <row r="960" spans="1:10">
      <c r="A960" s="217">
        <v>5540</v>
      </c>
      <c r="B960" s="217" t="s">
        <v>9012</v>
      </c>
      <c r="C960" s="217">
        <v>5540</v>
      </c>
      <c r="D960" s="217" t="s">
        <v>9318</v>
      </c>
      <c r="E960" s="219">
        <v>41233</v>
      </c>
      <c r="F960" s="220">
        <f t="shared" si="31"/>
        <v>41264</v>
      </c>
      <c r="G960" s="221">
        <v>6007.12</v>
      </c>
      <c r="H960" s="217">
        <v>812</v>
      </c>
      <c r="I960" s="218" t="s">
        <v>452</v>
      </c>
      <c r="J960" s="217"/>
    </row>
    <row r="961" spans="1:10">
      <c r="A961" s="217">
        <v>4166</v>
      </c>
      <c r="B961" s="217" t="s">
        <v>4726</v>
      </c>
      <c r="C961" s="217">
        <v>4166</v>
      </c>
      <c r="D961" s="217" t="s">
        <v>6799</v>
      </c>
      <c r="E961" s="219">
        <v>41243</v>
      </c>
      <c r="F961" s="220">
        <f t="shared" si="31"/>
        <v>41274</v>
      </c>
      <c r="G961" s="221">
        <v>6007.12</v>
      </c>
      <c r="H961" s="217">
        <v>813</v>
      </c>
      <c r="I961" s="218" t="s">
        <v>611</v>
      </c>
      <c r="J961" s="217"/>
    </row>
    <row r="962" spans="1:10">
      <c r="A962" s="217">
        <v>4178</v>
      </c>
      <c r="B962" s="217" t="s">
        <v>4726</v>
      </c>
      <c r="C962" s="217">
        <v>4178</v>
      </c>
      <c r="D962" s="217" t="s">
        <v>17919</v>
      </c>
      <c r="E962" s="219">
        <v>41221</v>
      </c>
      <c r="F962" s="220">
        <f t="shared" si="31"/>
        <v>41252</v>
      </c>
      <c r="G962" s="221">
        <v>6007.12</v>
      </c>
      <c r="H962" s="217">
        <v>813</v>
      </c>
      <c r="I962" s="218" t="s">
        <v>611</v>
      </c>
      <c r="J962" s="217"/>
    </row>
    <row r="963" spans="1:10">
      <c r="A963" s="217">
        <v>5541</v>
      </c>
      <c r="B963" s="217" t="s">
        <v>4726</v>
      </c>
      <c r="C963" s="217">
        <v>5541</v>
      </c>
      <c r="D963" s="217" t="s">
        <v>9193</v>
      </c>
      <c r="E963" s="219">
        <v>41226</v>
      </c>
      <c r="F963" s="220">
        <f t="shared" si="31"/>
        <v>41257</v>
      </c>
      <c r="G963" s="221">
        <v>6007.12</v>
      </c>
      <c r="H963" s="217">
        <v>813</v>
      </c>
      <c r="I963" s="218" t="s">
        <v>611</v>
      </c>
      <c r="J963" s="217"/>
    </row>
    <row r="964" spans="1:10">
      <c r="A964" s="217">
        <v>3250</v>
      </c>
      <c r="B964" s="217" t="s">
        <v>116</v>
      </c>
      <c r="C964" s="217">
        <v>3250</v>
      </c>
      <c r="D964" s="217" t="s">
        <v>8914</v>
      </c>
      <c r="E964" s="219">
        <v>41242</v>
      </c>
      <c r="F964" s="220">
        <f t="shared" ref="F964:F1027" si="32">E964+31</f>
        <v>41273</v>
      </c>
      <c r="G964" s="221">
        <v>6007.12</v>
      </c>
      <c r="H964" s="217">
        <v>814</v>
      </c>
      <c r="I964" s="218" t="s">
        <v>611</v>
      </c>
      <c r="J964" s="217"/>
    </row>
    <row r="965" spans="1:10">
      <c r="A965" s="217">
        <v>5026</v>
      </c>
      <c r="B965" s="217" t="s">
        <v>8243</v>
      </c>
      <c r="C965" s="217">
        <v>5026</v>
      </c>
      <c r="D965" s="217" t="s">
        <v>9294</v>
      </c>
      <c r="E965" s="219">
        <v>41236</v>
      </c>
      <c r="F965" s="220">
        <f t="shared" si="32"/>
        <v>41267</v>
      </c>
      <c r="G965" s="221">
        <v>6007.12</v>
      </c>
      <c r="H965" s="217">
        <v>815</v>
      </c>
      <c r="I965" s="218" t="s">
        <v>452</v>
      </c>
      <c r="J965" s="217"/>
    </row>
    <row r="966" spans="1:10">
      <c r="A966" s="217">
        <v>5510</v>
      </c>
      <c r="B966" s="217" t="s">
        <v>1701</v>
      </c>
      <c r="C966" s="217">
        <v>5510</v>
      </c>
      <c r="D966" s="217" t="s">
        <v>9309</v>
      </c>
      <c r="E966" s="219">
        <v>41233</v>
      </c>
      <c r="F966" s="220">
        <f t="shared" si="32"/>
        <v>41264</v>
      </c>
      <c r="G966" s="221">
        <v>6007.12</v>
      </c>
      <c r="H966" s="217">
        <v>816</v>
      </c>
      <c r="I966" s="218" t="s">
        <v>452</v>
      </c>
      <c r="J966" s="217"/>
    </row>
    <row r="967" spans="1:10">
      <c r="A967" s="217">
        <v>4484</v>
      </c>
      <c r="B967" s="217" t="s">
        <v>7579</v>
      </c>
      <c r="C967" s="217">
        <v>4484</v>
      </c>
      <c r="D967" s="217" t="s">
        <v>11459</v>
      </c>
      <c r="E967" s="219">
        <v>41243</v>
      </c>
      <c r="F967" s="220">
        <f t="shared" si="32"/>
        <v>41274</v>
      </c>
      <c r="G967" s="221">
        <v>6007.12</v>
      </c>
      <c r="H967" s="217">
        <v>817</v>
      </c>
      <c r="I967" s="218" t="s">
        <v>452</v>
      </c>
      <c r="J967" s="217"/>
    </row>
    <row r="968" spans="1:10">
      <c r="A968" s="217">
        <v>4485</v>
      </c>
      <c r="B968" s="217" t="s">
        <v>7579</v>
      </c>
      <c r="C968" s="217">
        <v>4485</v>
      </c>
      <c r="D968" s="217" t="s">
        <v>11463</v>
      </c>
      <c r="E968" s="219">
        <v>41243</v>
      </c>
      <c r="F968" s="220">
        <f t="shared" si="32"/>
        <v>41274</v>
      </c>
      <c r="G968" s="221">
        <v>6007.12</v>
      </c>
      <c r="H968" s="217">
        <v>817</v>
      </c>
      <c r="I968" s="218" t="s">
        <v>452</v>
      </c>
      <c r="J968" s="217"/>
    </row>
    <row r="969" spans="1:10">
      <c r="A969" s="217">
        <v>3594</v>
      </c>
      <c r="B969" s="217" t="s">
        <v>3233</v>
      </c>
      <c r="C969" s="217">
        <v>3594</v>
      </c>
      <c r="D969" s="217" t="s">
        <v>9223</v>
      </c>
      <c r="E969" s="219">
        <v>41234</v>
      </c>
      <c r="F969" s="220">
        <f t="shared" si="32"/>
        <v>41265</v>
      </c>
      <c r="G969" s="221">
        <v>6007.12</v>
      </c>
      <c r="H969" s="217">
        <v>818</v>
      </c>
      <c r="I969" s="218" t="s">
        <v>611</v>
      </c>
      <c r="J969" s="217"/>
    </row>
    <row r="970" spans="1:10">
      <c r="A970" s="217">
        <v>4358</v>
      </c>
      <c r="B970" s="217" t="s">
        <v>3240</v>
      </c>
      <c r="C970" s="217">
        <v>4358</v>
      </c>
      <c r="D970" s="217" t="s">
        <v>9276</v>
      </c>
      <c r="E970" s="219">
        <v>41233</v>
      </c>
      <c r="F970" s="220">
        <f t="shared" si="32"/>
        <v>41264</v>
      </c>
      <c r="G970" s="221">
        <v>6007.12</v>
      </c>
      <c r="H970" s="217">
        <v>819</v>
      </c>
      <c r="I970" s="218" t="s">
        <v>452</v>
      </c>
      <c r="J970" s="217"/>
    </row>
    <row r="971" spans="1:10">
      <c r="A971" s="217">
        <v>4640</v>
      </c>
      <c r="B971" s="217" t="s">
        <v>8705</v>
      </c>
      <c r="C971" s="217">
        <v>4640</v>
      </c>
      <c r="D971" s="217" t="s">
        <v>9304</v>
      </c>
      <c r="E971" s="219">
        <v>41236</v>
      </c>
      <c r="F971" s="220">
        <f t="shared" si="32"/>
        <v>41267</v>
      </c>
      <c r="G971" s="221">
        <v>6007.12</v>
      </c>
      <c r="H971" s="217">
        <v>820</v>
      </c>
      <c r="I971" s="218" t="s">
        <v>452</v>
      </c>
      <c r="J971" s="217"/>
    </row>
    <row r="972" spans="1:10">
      <c r="A972" s="217">
        <v>4237</v>
      </c>
      <c r="B972" s="217" t="s">
        <v>3247</v>
      </c>
      <c r="C972" s="217">
        <v>4237</v>
      </c>
      <c r="D972" s="217" t="s">
        <v>9270</v>
      </c>
      <c r="E972" s="219">
        <v>41234</v>
      </c>
      <c r="F972" s="220">
        <f t="shared" si="32"/>
        <v>41265</v>
      </c>
      <c r="G972" s="221">
        <v>6007.12</v>
      </c>
      <c r="H972" s="217">
        <v>821</v>
      </c>
      <c r="I972" s="218" t="s">
        <v>611</v>
      </c>
      <c r="J972" s="217"/>
    </row>
    <row r="973" spans="1:10">
      <c r="A973" s="217">
        <v>4239</v>
      </c>
      <c r="B973" s="217" t="s">
        <v>3247</v>
      </c>
      <c r="C973" s="217">
        <v>4239</v>
      </c>
      <c r="D973" s="217" t="s">
        <v>8944</v>
      </c>
      <c r="E973" s="219">
        <v>41221</v>
      </c>
      <c r="F973" s="220">
        <f t="shared" si="32"/>
        <v>41252</v>
      </c>
      <c r="G973" s="221">
        <v>6007.12</v>
      </c>
      <c r="H973" s="217">
        <v>821</v>
      </c>
      <c r="I973" s="218" t="s">
        <v>611</v>
      </c>
      <c r="J973" s="217"/>
    </row>
    <row r="974" spans="1:10">
      <c r="A974" s="217">
        <v>4235</v>
      </c>
      <c r="B974" s="217" t="s">
        <v>3247</v>
      </c>
      <c r="C974" s="217">
        <v>4235</v>
      </c>
      <c r="D974" s="217" t="s">
        <v>9272</v>
      </c>
      <c r="E974" s="219">
        <v>41236</v>
      </c>
      <c r="F974" s="220">
        <f t="shared" si="32"/>
        <v>41267</v>
      </c>
      <c r="G974" s="221">
        <v>6007.12</v>
      </c>
      <c r="H974" s="217">
        <v>821</v>
      </c>
      <c r="I974" s="218" t="s">
        <v>611</v>
      </c>
      <c r="J974" s="217"/>
    </row>
    <row r="975" spans="1:10">
      <c r="A975" s="217">
        <v>4241</v>
      </c>
      <c r="B975" s="217" t="s">
        <v>3247</v>
      </c>
      <c r="C975" s="217">
        <v>4241</v>
      </c>
      <c r="D975" s="217" t="s">
        <v>9274</v>
      </c>
      <c r="E975" s="219">
        <v>41235</v>
      </c>
      <c r="F975" s="220">
        <f t="shared" si="32"/>
        <v>41266</v>
      </c>
      <c r="G975" s="221">
        <v>6007.12</v>
      </c>
      <c r="H975" s="217">
        <v>821</v>
      </c>
      <c r="I975" s="218" t="s">
        <v>611</v>
      </c>
      <c r="J975" s="217"/>
    </row>
    <row r="976" spans="1:10">
      <c r="A976" s="217">
        <v>4364</v>
      </c>
      <c r="B976" s="217" t="s">
        <v>6911</v>
      </c>
      <c r="C976" s="217">
        <v>4364</v>
      </c>
      <c r="D976" s="217" t="s">
        <v>9418</v>
      </c>
      <c r="E976" s="219">
        <v>41240</v>
      </c>
      <c r="F976" s="220">
        <f t="shared" si="32"/>
        <v>41271</v>
      </c>
      <c r="G976" s="221">
        <v>6007.12</v>
      </c>
      <c r="H976" s="217">
        <v>822</v>
      </c>
      <c r="I976" s="218" t="s">
        <v>452</v>
      </c>
      <c r="J976" s="217"/>
    </row>
    <row r="977" spans="1:10">
      <c r="A977" s="217">
        <v>4363</v>
      </c>
      <c r="B977" s="217" t="s">
        <v>6911</v>
      </c>
      <c r="C977" s="217">
        <v>4363</v>
      </c>
      <c r="D977" s="217" t="s">
        <v>9420</v>
      </c>
      <c r="E977" s="219">
        <v>41242</v>
      </c>
      <c r="F977" s="220">
        <f t="shared" si="32"/>
        <v>41273</v>
      </c>
      <c r="G977" s="221">
        <v>6007.12</v>
      </c>
      <c r="H977" s="217">
        <v>822</v>
      </c>
      <c r="I977" s="218" t="s">
        <v>452</v>
      </c>
      <c r="J977" s="217"/>
    </row>
    <row r="978" spans="1:10">
      <c r="A978" s="217">
        <v>4645</v>
      </c>
      <c r="B978" s="217" t="s">
        <v>8725</v>
      </c>
      <c r="C978" s="217">
        <v>4645</v>
      </c>
      <c r="D978" s="217" t="s">
        <v>9306</v>
      </c>
      <c r="E978" s="219">
        <v>41236</v>
      </c>
      <c r="F978" s="220">
        <f t="shared" si="32"/>
        <v>41267</v>
      </c>
      <c r="G978" s="221">
        <v>6007.12</v>
      </c>
      <c r="H978" s="217">
        <v>823</v>
      </c>
      <c r="I978" s="218" t="s">
        <v>452</v>
      </c>
      <c r="J978" s="217"/>
    </row>
    <row r="979" spans="1:10">
      <c r="A979" s="217">
        <v>4646</v>
      </c>
      <c r="B979" s="217" t="s">
        <v>8730</v>
      </c>
      <c r="C979" s="217">
        <v>4646</v>
      </c>
      <c r="D979" s="217" t="s">
        <v>11704</v>
      </c>
      <c r="E979" s="219">
        <v>41242</v>
      </c>
      <c r="F979" s="220">
        <f t="shared" si="32"/>
        <v>41273</v>
      </c>
      <c r="G979" s="221">
        <v>6007.12</v>
      </c>
      <c r="H979" s="217">
        <v>824</v>
      </c>
      <c r="I979" s="218" t="s">
        <v>452</v>
      </c>
      <c r="J979" s="217"/>
    </row>
    <row r="980" spans="1:10">
      <c r="A980" s="217">
        <v>3675</v>
      </c>
      <c r="B980" s="217" t="s">
        <v>171</v>
      </c>
      <c r="C980" s="217">
        <v>3675</v>
      </c>
      <c r="D980" s="217" t="s">
        <v>8558</v>
      </c>
      <c r="E980" s="219">
        <v>41213</v>
      </c>
      <c r="F980" s="220">
        <f>E980+30</f>
        <v>41243</v>
      </c>
      <c r="G980" s="221">
        <v>6007.12</v>
      </c>
      <c r="H980" s="217">
        <v>825</v>
      </c>
      <c r="I980" s="218" t="s">
        <v>452</v>
      </c>
      <c r="J980" s="217"/>
    </row>
    <row r="981" spans="1:10">
      <c r="A981" s="217">
        <v>4647</v>
      </c>
      <c r="B981" s="217" t="s">
        <v>8735</v>
      </c>
      <c r="C981" s="217">
        <v>4647</v>
      </c>
      <c r="D981" s="217" t="s">
        <v>9307</v>
      </c>
      <c r="E981" s="219">
        <v>41235</v>
      </c>
      <c r="F981" s="220">
        <f t="shared" si="32"/>
        <v>41266</v>
      </c>
      <c r="G981" s="221">
        <v>6007.12</v>
      </c>
      <c r="H981" s="217">
        <v>826</v>
      </c>
      <c r="I981" s="218" t="s">
        <v>452</v>
      </c>
      <c r="J981" s="217"/>
    </row>
    <row r="982" spans="1:10">
      <c r="A982" s="217">
        <v>4370</v>
      </c>
      <c r="B982" s="217" t="s">
        <v>6860</v>
      </c>
      <c r="C982" s="217">
        <v>4370</v>
      </c>
      <c r="D982" s="217" t="s">
        <v>8565</v>
      </c>
      <c r="E982" s="219">
        <v>41213</v>
      </c>
      <c r="F982" s="220">
        <f>E982+30</f>
        <v>41243</v>
      </c>
      <c r="G982" s="221">
        <v>6007.12</v>
      </c>
      <c r="H982" s="217">
        <v>827</v>
      </c>
      <c r="I982" s="218" t="s">
        <v>452</v>
      </c>
      <c r="J982" s="217"/>
    </row>
    <row r="983" spans="1:10">
      <c r="A983" s="217">
        <v>4368</v>
      </c>
      <c r="B983" s="217" t="s">
        <v>6860</v>
      </c>
      <c r="C983" s="217">
        <v>4368</v>
      </c>
      <c r="D983" s="217" t="s">
        <v>8841</v>
      </c>
      <c r="E983" s="219">
        <v>41221</v>
      </c>
      <c r="F983" s="220">
        <f t="shared" si="32"/>
        <v>41252</v>
      </c>
      <c r="G983" s="221">
        <v>6007.12</v>
      </c>
      <c r="H983" s="217">
        <v>827</v>
      </c>
      <c r="I983" s="218" t="s">
        <v>452</v>
      </c>
      <c r="J983" s="217"/>
    </row>
    <row r="984" spans="1:10">
      <c r="A984" s="244">
        <v>4491</v>
      </c>
      <c r="B984" s="244" t="s">
        <v>7766</v>
      </c>
      <c r="C984" s="244">
        <v>4491</v>
      </c>
      <c r="D984" s="244" t="s">
        <v>12085</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7226</v>
      </c>
      <c r="C986" s="244">
        <v>4413</v>
      </c>
      <c r="D986" s="244" t="s">
        <v>12060</v>
      </c>
      <c r="E986" s="245">
        <v>41250</v>
      </c>
      <c r="F986" s="220">
        <f t="shared" si="32"/>
        <v>41281</v>
      </c>
      <c r="G986" s="246">
        <v>6007.12</v>
      </c>
      <c r="H986" s="244">
        <v>837</v>
      </c>
      <c r="I986" s="247" t="s">
        <v>452</v>
      </c>
      <c r="J986" s="244"/>
    </row>
    <row r="987" spans="1:10">
      <c r="A987" s="244">
        <v>4530</v>
      </c>
      <c r="B987" s="244" t="s">
        <v>1849</v>
      </c>
      <c r="C987" s="244">
        <v>4530</v>
      </c>
      <c r="D987" s="244" t="s">
        <v>13136</v>
      </c>
      <c r="E987" s="245">
        <v>41263</v>
      </c>
      <c r="F987" s="220">
        <f t="shared" si="32"/>
        <v>41294</v>
      </c>
      <c r="G987" s="246">
        <v>6007.12</v>
      </c>
      <c r="H987" s="244">
        <v>838</v>
      </c>
      <c r="I987" s="247" t="s">
        <v>452</v>
      </c>
      <c r="J987" s="244"/>
    </row>
    <row r="988" spans="1:10">
      <c r="A988" s="244">
        <v>4495</v>
      </c>
      <c r="B988" s="244" t="s">
        <v>7628</v>
      </c>
      <c r="C988" s="244">
        <v>4495</v>
      </c>
      <c r="D988" s="244" t="s">
        <v>9287</v>
      </c>
      <c r="E988" s="245">
        <v>41261</v>
      </c>
      <c r="F988" s="220">
        <f t="shared" si="32"/>
        <v>41292</v>
      </c>
      <c r="G988" s="246">
        <v>6007.12</v>
      </c>
      <c r="H988" s="244">
        <v>839</v>
      </c>
      <c r="I988" s="247" t="s">
        <v>452</v>
      </c>
      <c r="J988" s="244"/>
    </row>
    <row r="989" spans="1:10">
      <c r="A989" s="244">
        <v>4417</v>
      </c>
      <c r="B989" s="244" t="s">
        <v>7231</v>
      </c>
      <c r="C989" s="244">
        <v>4417</v>
      </c>
      <c r="D989" s="244" t="s">
        <v>12063</v>
      </c>
      <c r="E989" s="245">
        <v>41255</v>
      </c>
      <c r="F989" s="220">
        <f t="shared" si="32"/>
        <v>41286</v>
      </c>
      <c r="G989" s="246">
        <v>6007.12</v>
      </c>
      <c r="H989" s="244">
        <v>840</v>
      </c>
      <c r="I989" s="247" t="s">
        <v>452</v>
      </c>
      <c r="J989" s="244"/>
    </row>
    <row r="990" spans="1:10">
      <c r="A990" s="244">
        <v>4426</v>
      </c>
      <c r="B990" s="244" t="s">
        <v>7231</v>
      </c>
      <c r="C990" s="244">
        <v>4426</v>
      </c>
      <c r="D990" s="244" t="s">
        <v>12704</v>
      </c>
      <c r="E990" s="245">
        <v>41257</v>
      </c>
      <c r="F990" s="220">
        <f t="shared" si="32"/>
        <v>41288</v>
      </c>
      <c r="G990" s="246">
        <v>6007.12</v>
      </c>
      <c r="H990" s="244">
        <v>840</v>
      </c>
      <c r="I990" s="247" t="s">
        <v>452</v>
      </c>
      <c r="J990" s="244"/>
    </row>
    <row r="991" spans="1:10">
      <c r="A991" s="244">
        <v>4416</v>
      </c>
      <c r="B991" s="244" t="s">
        <v>7231</v>
      </c>
      <c r="C991" s="244">
        <v>4416</v>
      </c>
      <c r="D991" s="244" t="s">
        <v>11902</v>
      </c>
      <c r="E991" s="245">
        <v>41249</v>
      </c>
      <c r="F991" s="220">
        <f t="shared" si="32"/>
        <v>41280</v>
      </c>
      <c r="G991" s="246">
        <v>6007.12</v>
      </c>
      <c r="H991" s="244">
        <v>840</v>
      </c>
      <c r="I991" s="247" t="s">
        <v>452</v>
      </c>
      <c r="J991" s="244"/>
    </row>
    <row r="992" spans="1:10">
      <c r="A992" s="244">
        <v>4419</v>
      </c>
      <c r="B992" s="244" t="s">
        <v>7231</v>
      </c>
      <c r="C992" s="244">
        <v>4419</v>
      </c>
      <c r="D992" s="244" t="s">
        <v>12577</v>
      </c>
      <c r="E992" s="245">
        <v>41255</v>
      </c>
      <c r="F992" s="220">
        <f t="shared" si="32"/>
        <v>41286</v>
      </c>
      <c r="G992" s="246">
        <v>6007.12</v>
      </c>
      <c r="H992" s="244">
        <v>840</v>
      </c>
      <c r="I992" s="247" t="s">
        <v>452</v>
      </c>
      <c r="J992" s="244"/>
    </row>
    <row r="993" spans="1:10">
      <c r="A993" s="244">
        <v>4415</v>
      </c>
      <c r="B993" s="244" t="s">
        <v>7231</v>
      </c>
      <c r="C993" s="244">
        <v>4415</v>
      </c>
      <c r="D993" s="244" t="s">
        <v>12065</v>
      </c>
      <c r="E993" s="245">
        <v>41254</v>
      </c>
      <c r="F993" s="220">
        <f t="shared" si="32"/>
        <v>41285</v>
      </c>
      <c r="G993" s="246">
        <v>6007.12</v>
      </c>
      <c r="H993" s="244">
        <v>840</v>
      </c>
      <c r="I993" s="247" t="s">
        <v>452</v>
      </c>
      <c r="J993" s="244"/>
    </row>
    <row r="994" spans="1:10">
      <c r="A994" s="244">
        <v>4431</v>
      </c>
      <c r="B994" s="244" t="s">
        <v>7231</v>
      </c>
      <c r="C994" s="244">
        <v>4431</v>
      </c>
      <c r="D994" s="244" t="s">
        <v>12707</v>
      </c>
      <c r="E994" s="245">
        <v>41257</v>
      </c>
      <c r="F994" s="220">
        <f t="shared" si="32"/>
        <v>41288</v>
      </c>
      <c r="G994" s="246">
        <v>6007.12</v>
      </c>
      <c r="H994" s="244">
        <v>840</v>
      </c>
      <c r="I994" s="247" t="s">
        <v>452</v>
      </c>
      <c r="J994" s="244"/>
    </row>
    <row r="995" spans="1:10">
      <c r="A995" s="244">
        <v>4430</v>
      </c>
      <c r="B995" s="244" t="s">
        <v>7231</v>
      </c>
      <c r="C995" s="244">
        <v>4430</v>
      </c>
      <c r="D995" s="244" t="s">
        <v>12580</v>
      </c>
      <c r="E995" s="245">
        <v>41255</v>
      </c>
      <c r="F995" s="220">
        <f t="shared" si="32"/>
        <v>41286</v>
      </c>
      <c r="G995" s="246">
        <v>6007.12</v>
      </c>
      <c r="H995" s="244">
        <v>840</v>
      </c>
      <c r="I995" s="247" t="s">
        <v>452</v>
      </c>
      <c r="J995" s="244"/>
    </row>
    <row r="996" spans="1:10">
      <c r="A996" s="244">
        <v>4428</v>
      </c>
      <c r="B996" s="244" t="s">
        <v>7231</v>
      </c>
      <c r="C996" s="244">
        <v>4428</v>
      </c>
      <c r="D996" s="244" t="s">
        <v>12068</v>
      </c>
      <c r="E996" s="245">
        <v>41253</v>
      </c>
      <c r="F996" s="220">
        <f t="shared" si="32"/>
        <v>41284</v>
      </c>
      <c r="G996" s="246">
        <v>6007.12</v>
      </c>
      <c r="H996" s="244">
        <v>840</v>
      </c>
      <c r="I996" s="247" t="s">
        <v>452</v>
      </c>
      <c r="J996" s="244"/>
    </row>
    <row r="997" spans="1:10">
      <c r="A997" s="244">
        <v>4418</v>
      </c>
      <c r="B997" s="244" t="s">
        <v>7231</v>
      </c>
      <c r="C997" s="244">
        <v>4418</v>
      </c>
      <c r="D997" s="244" t="s">
        <v>12071</v>
      </c>
      <c r="E997" s="245">
        <v>41253</v>
      </c>
      <c r="F997" s="220">
        <f t="shared" si="32"/>
        <v>41284</v>
      </c>
      <c r="G997" s="246">
        <v>6007.12</v>
      </c>
      <c r="H997" s="244">
        <v>840</v>
      </c>
      <c r="I997" s="247" t="s">
        <v>452</v>
      </c>
      <c r="J997" s="244"/>
    </row>
    <row r="998" spans="1:10">
      <c r="A998" s="244">
        <v>4425</v>
      </c>
      <c r="B998" s="244" t="s">
        <v>7231</v>
      </c>
      <c r="C998" s="244">
        <v>4425</v>
      </c>
      <c r="D998" s="244" t="s">
        <v>12074</v>
      </c>
      <c r="E998" s="245">
        <v>41253</v>
      </c>
      <c r="F998" s="220">
        <f t="shared" si="32"/>
        <v>41284</v>
      </c>
      <c r="G998" s="246">
        <v>6007.12</v>
      </c>
      <c r="H998" s="244">
        <v>840</v>
      </c>
      <c r="I998" s="247" t="s">
        <v>452</v>
      </c>
      <c r="J998" s="244"/>
    </row>
    <row r="999" spans="1:10">
      <c r="A999" s="244">
        <v>4424</v>
      </c>
      <c r="B999" s="244" t="s">
        <v>7231</v>
      </c>
      <c r="C999" s="244">
        <v>4424</v>
      </c>
      <c r="D999" s="244" t="s">
        <v>11905</v>
      </c>
      <c r="E999" s="245">
        <v>41248</v>
      </c>
      <c r="F999" s="220">
        <f t="shared" si="32"/>
        <v>41279</v>
      </c>
      <c r="G999" s="246">
        <v>6007.12</v>
      </c>
      <c r="H999" s="244">
        <v>840</v>
      </c>
      <c r="I999" s="247" t="s">
        <v>452</v>
      </c>
      <c r="J999" s="244"/>
    </row>
    <row r="1000" spans="1:10">
      <c r="A1000" s="244">
        <v>4422</v>
      </c>
      <c r="B1000" s="244" t="s">
        <v>7231</v>
      </c>
      <c r="C1000" s="244">
        <v>4422</v>
      </c>
      <c r="D1000" s="244" t="s">
        <v>11349</v>
      </c>
      <c r="E1000" s="245">
        <v>41247</v>
      </c>
      <c r="F1000" s="220">
        <f t="shared" si="32"/>
        <v>41278</v>
      </c>
      <c r="G1000" s="246">
        <v>6007.12</v>
      </c>
      <c r="H1000" s="244">
        <v>840</v>
      </c>
      <c r="I1000" s="247" t="s">
        <v>452</v>
      </c>
      <c r="J1000" s="244"/>
    </row>
    <row r="1001" spans="1:10">
      <c r="A1001" s="244">
        <v>4421</v>
      </c>
      <c r="B1001" s="244" t="s">
        <v>7231</v>
      </c>
      <c r="C1001" s="244">
        <v>4421</v>
      </c>
      <c r="D1001" s="244" t="s">
        <v>12583</v>
      </c>
      <c r="E1001" s="245">
        <v>41256</v>
      </c>
      <c r="F1001" s="220">
        <f t="shared" si="32"/>
        <v>41287</v>
      </c>
      <c r="G1001" s="246">
        <v>6007.12</v>
      </c>
      <c r="H1001" s="244">
        <v>840</v>
      </c>
      <c r="I1001" s="247" t="s">
        <v>452</v>
      </c>
      <c r="J1001" s="244"/>
    </row>
    <row r="1002" spans="1:10">
      <c r="A1002" s="244">
        <v>4420</v>
      </c>
      <c r="B1002" s="244" t="s">
        <v>7231</v>
      </c>
      <c r="C1002" s="244">
        <v>4420</v>
      </c>
      <c r="D1002" s="244" t="s">
        <v>11806</v>
      </c>
      <c r="E1002" s="245">
        <v>41248</v>
      </c>
      <c r="F1002" s="220">
        <f t="shared" si="32"/>
        <v>41279</v>
      </c>
      <c r="G1002" s="246">
        <v>6007.12</v>
      </c>
      <c r="H1002" s="244">
        <v>840</v>
      </c>
      <c r="I1002" s="247" t="s">
        <v>452</v>
      </c>
      <c r="J1002" s="244"/>
    </row>
    <row r="1003" spans="1:10">
      <c r="A1003" s="244">
        <v>4496</v>
      </c>
      <c r="B1003" s="244" t="s">
        <v>7643</v>
      </c>
      <c r="C1003" s="244">
        <v>4496</v>
      </c>
      <c r="D1003" s="244" t="s">
        <v>13427</v>
      </c>
      <c r="E1003" s="245">
        <v>41264</v>
      </c>
      <c r="F1003" s="220">
        <f t="shared" si="32"/>
        <v>41295</v>
      </c>
      <c r="G1003" s="246">
        <v>6007.12</v>
      </c>
      <c r="H1003" s="244">
        <v>841</v>
      </c>
      <c r="I1003" s="247" t="s">
        <v>452</v>
      </c>
      <c r="J1003" s="244"/>
    </row>
    <row r="1004" spans="1:10">
      <c r="A1004" s="244">
        <v>4532</v>
      </c>
      <c r="B1004" s="244" t="s">
        <v>7832</v>
      </c>
      <c r="C1004" s="244">
        <v>4532</v>
      </c>
      <c r="D1004" s="244" t="s">
        <v>12731</v>
      </c>
      <c r="E1004" s="245">
        <v>41257</v>
      </c>
      <c r="F1004" s="220">
        <f t="shared" si="32"/>
        <v>41288</v>
      </c>
      <c r="G1004" s="246">
        <v>6007.12</v>
      </c>
      <c r="H1004" s="244">
        <v>842</v>
      </c>
      <c r="I1004" s="247" t="s">
        <v>452</v>
      </c>
      <c r="J1004" s="244"/>
    </row>
    <row r="1005" spans="1:10">
      <c r="A1005" s="244">
        <v>4297</v>
      </c>
      <c r="B1005" s="244" t="s">
        <v>175</v>
      </c>
      <c r="C1005" s="244">
        <v>4297</v>
      </c>
      <c r="D1005" s="244" t="s">
        <v>12055</v>
      </c>
      <c r="E1005" s="245">
        <v>41255</v>
      </c>
      <c r="F1005" s="220">
        <f t="shared" si="32"/>
        <v>41286</v>
      </c>
      <c r="G1005" s="246">
        <v>6007.12</v>
      </c>
      <c r="H1005" s="244">
        <v>843</v>
      </c>
      <c r="I1005" s="247" t="s">
        <v>452</v>
      </c>
      <c r="J1005" s="244"/>
    </row>
    <row r="1006" spans="1:10">
      <c r="A1006" s="244">
        <v>4298</v>
      </c>
      <c r="B1006" s="244" t="s">
        <v>175</v>
      </c>
      <c r="C1006" s="244">
        <v>4298</v>
      </c>
      <c r="D1006" s="244" t="s">
        <v>12057</v>
      </c>
      <c r="E1006" s="245">
        <v>41255</v>
      </c>
      <c r="F1006" s="220">
        <f t="shared" si="32"/>
        <v>41286</v>
      </c>
      <c r="G1006" s="246">
        <v>6007.12</v>
      </c>
      <c r="H1006" s="244">
        <v>843</v>
      </c>
      <c r="I1006" s="247" t="s">
        <v>452</v>
      </c>
      <c r="J1006" s="244"/>
    </row>
    <row r="1007" spans="1:10">
      <c r="A1007" s="244">
        <v>4299</v>
      </c>
      <c r="B1007" s="244" t="s">
        <v>175</v>
      </c>
      <c r="C1007" s="244">
        <v>4299</v>
      </c>
      <c r="D1007" s="244" t="s">
        <v>12570</v>
      </c>
      <c r="E1007" s="245">
        <v>41255</v>
      </c>
      <c r="F1007" s="220">
        <f t="shared" si="32"/>
        <v>41286</v>
      </c>
      <c r="G1007" s="246">
        <v>6007.12</v>
      </c>
      <c r="H1007" s="244">
        <v>843</v>
      </c>
      <c r="I1007" s="247" t="s">
        <v>452</v>
      </c>
      <c r="J1007" s="244"/>
    </row>
    <row r="1008" spans="1:10">
      <c r="A1008" s="244">
        <v>4300</v>
      </c>
      <c r="B1008" s="244" t="s">
        <v>175</v>
      </c>
      <c r="C1008" s="244">
        <v>4300</v>
      </c>
      <c r="D1008" s="244" t="s">
        <v>12573</v>
      </c>
      <c r="E1008" s="245">
        <v>41254</v>
      </c>
      <c r="F1008" s="220">
        <f t="shared" si="32"/>
        <v>41285</v>
      </c>
      <c r="G1008" s="246">
        <v>6007.12</v>
      </c>
      <c r="H1008" s="244">
        <v>843</v>
      </c>
      <c r="I1008" s="247" t="s">
        <v>452</v>
      </c>
      <c r="J1008" s="244"/>
    </row>
    <row r="1009" spans="1:10">
      <c r="A1009" s="244">
        <v>4498</v>
      </c>
      <c r="B1009" s="244" t="s">
        <v>7653</v>
      </c>
      <c r="C1009" s="244">
        <v>4498</v>
      </c>
      <c r="D1009" s="244" t="s">
        <v>13127</v>
      </c>
      <c r="E1009" s="245">
        <v>41263</v>
      </c>
      <c r="F1009" s="220">
        <f t="shared" si="32"/>
        <v>41294</v>
      </c>
      <c r="G1009" s="246">
        <v>6007.12</v>
      </c>
      <c r="H1009" s="244">
        <v>844</v>
      </c>
      <c r="I1009" s="247" t="s">
        <v>452</v>
      </c>
      <c r="J1009" s="244"/>
    </row>
    <row r="1010" spans="1:10">
      <c r="A1010" s="244">
        <v>3734</v>
      </c>
      <c r="B1010" s="244" t="s">
        <v>2103</v>
      </c>
      <c r="C1010" s="244">
        <v>3734</v>
      </c>
      <c r="D1010" s="244" t="s">
        <v>12539</v>
      </c>
      <c r="E1010" s="245">
        <v>41255</v>
      </c>
      <c r="F1010" s="220">
        <f t="shared" si="32"/>
        <v>41286</v>
      </c>
      <c r="G1010" s="246">
        <v>6007.12</v>
      </c>
      <c r="H1010" s="244">
        <v>845</v>
      </c>
      <c r="I1010" s="247" t="s">
        <v>452</v>
      </c>
      <c r="J1010" s="244"/>
    </row>
    <row r="1011" spans="1:10">
      <c r="A1011" s="244">
        <v>3629</v>
      </c>
      <c r="B1011" s="244" t="s">
        <v>3185</v>
      </c>
      <c r="C1011" s="244">
        <v>3629</v>
      </c>
      <c r="D1011" s="244" t="s">
        <v>9222</v>
      </c>
      <c r="E1011" s="245">
        <v>41263</v>
      </c>
      <c r="F1011" s="220">
        <f t="shared" si="32"/>
        <v>41294</v>
      </c>
      <c r="G1011" s="246">
        <v>6007.12</v>
      </c>
      <c r="H1011" s="244">
        <v>846</v>
      </c>
      <c r="I1011" s="247" t="s">
        <v>452</v>
      </c>
      <c r="J1011" s="244"/>
    </row>
    <row r="1012" spans="1:10">
      <c r="A1012" s="244">
        <v>3491</v>
      </c>
      <c r="B1012" s="244" t="s">
        <v>2838</v>
      </c>
      <c r="C1012" s="244">
        <v>3491</v>
      </c>
      <c r="D1012" s="22" t="s">
        <v>17815</v>
      </c>
      <c r="E1012" s="245">
        <v>41255</v>
      </c>
      <c r="F1012" s="220">
        <f t="shared" si="32"/>
        <v>41286</v>
      </c>
      <c r="G1012" s="246">
        <v>6007.12</v>
      </c>
      <c r="H1012" s="244">
        <v>847</v>
      </c>
      <c r="I1012" s="247" t="s">
        <v>452</v>
      </c>
      <c r="J1012" s="244"/>
    </row>
    <row r="1013" spans="1:10">
      <c r="A1013" s="244">
        <v>3493</v>
      </c>
      <c r="B1013" s="244" t="s">
        <v>2838</v>
      </c>
      <c r="C1013" s="244">
        <v>3493</v>
      </c>
      <c r="D1013" s="244" t="s">
        <v>12533</v>
      </c>
      <c r="E1013" s="245">
        <v>41257</v>
      </c>
      <c r="F1013" s="220">
        <f t="shared" si="32"/>
        <v>41288</v>
      </c>
      <c r="G1013" s="246">
        <v>6007.12</v>
      </c>
      <c r="H1013" s="244">
        <v>847</v>
      </c>
      <c r="I1013" s="247" t="s">
        <v>452</v>
      </c>
      <c r="J1013" s="244"/>
    </row>
    <row r="1014" spans="1:10">
      <c r="A1014" s="244">
        <v>5557</v>
      </c>
      <c r="B1014" s="244" t="s">
        <v>1526</v>
      </c>
      <c r="C1014" s="244">
        <v>5557</v>
      </c>
      <c r="D1014" s="244" t="s">
        <v>12770</v>
      </c>
      <c r="E1014" s="245">
        <v>41260</v>
      </c>
      <c r="F1014" s="220">
        <f t="shared" si="32"/>
        <v>41291</v>
      </c>
      <c r="G1014" s="246">
        <v>6007.12</v>
      </c>
      <c r="H1014" s="244">
        <v>848</v>
      </c>
      <c r="I1014" s="247" t="s">
        <v>611</v>
      </c>
      <c r="J1014" s="244"/>
    </row>
    <row r="1015" spans="1:10">
      <c r="A1015" s="244">
        <v>4500</v>
      </c>
      <c r="B1015" s="244" t="s">
        <v>7662</v>
      </c>
      <c r="C1015" s="244">
        <v>4500</v>
      </c>
      <c r="D1015" s="244" t="s">
        <v>11814</v>
      </c>
      <c r="E1015" s="245">
        <v>41247</v>
      </c>
      <c r="F1015" s="220">
        <f t="shared" si="32"/>
        <v>41278</v>
      </c>
      <c r="G1015" s="246">
        <v>6007.12</v>
      </c>
      <c r="H1015" s="244">
        <v>849</v>
      </c>
      <c r="I1015" s="247" t="s">
        <v>452</v>
      </c>
      <c r="J1015" s="244"/>
    </row>
    <row r="1016" spans="1:10">
      <c r="A1016" s="244">
        <v>4501</v>
      </c>
      <c r="B1016" s="244" t="s">
        <v>7665</v>
      </c>
      <c r="C1016" s="244">
        <v>4501</v>
      </c>
      <c r="D1016" s="244" t="s">
        <v>13130</v>
      </c>
      <c r="E1016" s="245">
        <v>41262</v>
      </c>
      <c r="F1016" s="220">
        <f t="shared" si="32"/>
        <v>41293</v>
      </c>
      <c r="G1016" s="246">
        <v>6007.12</v>
      </c>
      <c r="H1016" s="244">
        <v>850</v>
      </c>
      <c r="I1016" s="247" t="s">
        <v>452</v>
      </c>
      <c r="J1016" s="244"/>
    </row>
    <row r="1017" spans="1:10">
      <c r="A1017" s="244">
        <v>3985</v>
      </c>
      <c r="B1017" s="244" t="s">
        <v>162</v>
      </c>
      <c r="C1017" s="244">
        <v>3985</v>
      </c>
      <c r="D1017" s="244" t="s">
        <v>9232</v>
      </c>
      <c r="E1017" s="245">
        <v>41261</v>
      </c>
      <c r="F1017" s="220">
        <f t="shared" si="32"/>
        <v>41292</v>
      </c>
      <c r="G1017" s="246">
        <v>6007.12</v>
      </c>
      <c r="H1017" s="244">
        <f>H1016+1</f>
        <v>851</v>
      </c>
      <c r="I1017" s="247" t="s">
        <v>452</v>
      </c>
      <c r="J1017" s="244"/>
    </row>
    <row r="1018" spans="1:10">
      <c r="A1018" s="244">
        <v>3978</v>
      </c>
      <c r="B1018" s="244" t="s">
        <v>162</v>
      </c>
      <c r="C1018" s="244">
        <v>3978</v>
      </c>
      <c r="D1018" s="244" t="s">
        <v>13070</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12686</v>
      </c>
      <c r="E1020" s="245">
        <v>41261</v>
      </c>
      <c r="F1020" s="220">
        <f t="shared" si="32"/>
        <v>41292</v>
      </c>
      <c r="G1020" s="246">
        <v>6007.12</v>
      </c>
      <c r="H1020" s="244">
        <f>H1019</f>
        <v>851</v>
      </c>
      <c r="I1020" s="247" t="s">
        <v>452</v>
      </c>
      <c r="J1020" s="244"/>
    </row>
    <row r="1021" spans="1:10">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c r="A1026" s="244">
        <v>4544</v>
      </c>
      <c r="B1026" s="244" t="s">
        <v>188</v>
      </c>
      <c r="C1026" s="244">
        <v>4544</v>
      </c>
      <c r="D1026" s="244" t="s">
        <v>9185</v>
      </c>
      <c r="E1026" s="245">
        <v>41261</v>
      </c>
      <c r="F1026" s="220">
        <f t="shared" si="32"/>
        <v>41292</v>
      </c>
      <c r="G1026" s="246">
        <v>6007.12</v>
      </c>
      <c r="H1026" s="244">
        <f>H1025</f>
        <v>856</v>
      </c>
      <c r="I1026" s="247" t="s">
        <v>452</v>
      </c>
      <c r="J1026" s="244"/>
    </row>
    <row r="1027" spans="1:10">
      <c r="A1027" s="244">
        <v>4545</v>
      </c>
      <c r="B1027" s="244" t="s">
        <v>188</v>
      </c>
      <c r="C1027" s="244">
        <v>4545</v>
      </c>
      <c r="D1027" s="244" t="s">
        <v>13143</v>
      </c>
      <c r="E1027" s="245">
        <v>41262</v>
      </c>
      <c r="F1027" s="220">
        <f t="shared" si="32"/>
        <v>41293</v>
      </c>
      <c r="G1027" s="246">
        <v>6007.12</v>
      </c>
      <c r="H1027" s="244">
        <f>H1026</f>
        <v>856</v>
      </c>
      <c r="I1027" s="247" t="s">
        <v>452</v>
      </c>
      <c r="J1027" s="244"/>
    </row>
    <row r="1028" spans="1:10">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c r="A1062" s="244">
        <v>4590</v>
      </c>
      <c r="B1062" s="244" t="s">
        <v>6373</v>
      </c>
      <c r="C1062" s="244">
        <v>4590</v>
      </c>
      <c r="D1062" s="244" t="s">
        <v>12093</v>
      </c>
      <c r="E1062" s="245">
        <v>41261</v>
      </c>
      <c r="F1062" s="220">
        <f t="shared" si="33"/>
        <v>41292</v>
      </c>
      <c r="G1062" s="246">
        <v>6007.12</v>
      </c>
      <c r="H1062" s="244">
        <v>881</v>
      </c>
      <c r="I1062" s="247" t="s">
        <v>452</v>
      </c>
      <c r="J1062" s="244"/>
    </row>
    <row r="1063" spans="1:10">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c r="A1141" s="244">
        <v>3991</v>
      </c>
      <c r="B1141" s="244" t="s">
        <v>5399</v>
      </c>
      <c r="C1141" s="244">
        <v>3991</v>
      </c>
      <c r="D1141" s="244" t="s">
        <v>11999</v>
      </c>
      <c r="E1141" s="245">
        <v>41256</v>
      </c>
      <c r="F1141" s="220">
        <f t="shared" si="38"/>
        <v>41287</v>
      </c>
      <c r="G1141" s="246">
        <v>6007.12</v>
      </c>
      <c r="H1141" s="244">
        <v>918</v>
      </c>
      <c r="I1141" s="247" t="s">
        <v>452</v>
      </c>
      <c r="J1141" s="244"/>
    </row>
    <row r="1142" spans="1:10">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c r="A1145" s="244">
        <v>4135</v>
      </c>
      <c r="B1145" s="244" t="s">
        <v>4728</v>
      </c>
      <c r="C1145" s="244">
        <v>4135</v>
      </c>
      <c r="D1145" s="244" t="s">
        <v>9252</v>
      </c>
      <c r="E1145" s="245">
        <v>41256</v>
      </c>
      <c r="F1145" s="220">
        <f t="shared" si="38"/>
        <v>41287</v>
      </c>
      <c r="G1145" s="246">
        <v>6007.12</v>
      </c>
      <c r="H1145" s="244">
        <f>H1144</f>
        <v>919</v>
      </c>
      <c r="I1145" s="247" t="s">
        <v>452</v>
      </c>
      <c r="J1145" s="244"/>
    </row>
    <row r="1146" spans="1:10">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c r="A1213" s="217">
        <v>4427</v>
      </c>
      <c r="B1213" s="217" t="s">
        <v>7231</v>
      </c>
      <c r="C1213" s="217">
        <v>4427</v>
      </c>
      <c r="D1213" s="217" t="s">
        <v>13557</v>
      </c>
      <c r="E1213" s="219">
        <v>41284</v>
      </c>
      <c r="F1213" s="220">
        <f t="shared" si="41"/>
        <v>41315</v>
      </c>
      <c r="G1213" s="221">
        <v>6007.12</v>
      </c>
      <c r="H1213" s="217">
        <v>973</v>
      </c>
      <c r="I1213" s="218" t="s">
        <v>452</v>
      </c>
      <c r="J1213" s="217"/>
    </row>
    <row r="1214" spans="1:10">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c r="A1219" s="217">
        <v>4182</v>
      </c>
      <c r="B1219" s="217" t="s">
        <v>201</v>
      </c>
      <c r="C1219" s="217">
        <v>4182</v>
      </c>
      <c r="D1219" s="217" t="s">
        <v>17821</v>
      </c>
      <c r="E1219" s="219">
        <v>41285</v>
      </c>
      <c r="F1219" s="220">
        <f t="shared" si="41"/>
        <v>41316</v>
      </c>
      <c r="G1219" s="221">
        <v>6007.12</v>
      </c>
      <c r="H1219" s="217">
        <f>H1218</f>
        <v>979</v>
      </c>
      <c r="I1219" s="218" t="s">
        <v>452</v>
      </c>
      <c r="J1219" s="217"/>
    </row>
    <row r="1220" spans="1:10">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c r="A1222" s="217">
        <v>4205</v>
      </c>
      <c r="B1222" s="217" t="s">
        <v>164</v>
      </c>
      <c r="C1222" s="217">
        <v>4205</v>
      </c>
      <c r="D1222" s="217" t="s">
        <v>17827</v>
      </c>
      <c r="E1222" s="219">
        <v>41282</v>
      </c>
      <c r="F1222" s="220">
        <f t="shared" si="45"/>
        <v>41313</v>
      </c>
      <c r="G1222" s="221">
        <v>6007.12</v>
      </c>
      <c r="H1222" s="217">
        <f>H1221</f>
        <v>980</v>
      </c>
      <c r="I1222" s="218" t="s">
        <v>452</v>
      </c>
      <c r="J1222" s="217"/>
    </row>
    <row r="1223" spans="1:10">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c r="A1232" s="217">
        <v>4209</v>
      </c>
      <c r="B1232" s="217" t="s">
        <v>4734</v>
      </c>
      <c r="C1232" s="217">
        <v>4209</v>
      </c>
      <c r="D1232" s="217" t="s">
        <v>7551</v>
      </c>
      <c r="E1232" s="219">
        <v>41281</v>
      </c>
      <c r="F1232" s="220">
        <f t="shared" si="45"/>
        <v>41312</v>
      </c>
      <c r="G1232" s="221">
        <v>6007.12</v>
      </c>
      <c r="H1232" s="217">
        <f>H1231</f>
        <v>984</v>
      </c>
      <c r="I1232" s="218" t="s">
        <v>452</v>
      </c>
      <c r="J1232" s="217"/>
    </row>
    <row r="1233" spans="1:10">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c r="A1276" s="217">
        <v>5546</v>
      </c>
      <c r="B1276" s="217" t="s">
        <v>9033</v>
      </c>
      <c r="C1276" s="217">
        <v>5546</v>
      </c>
      <c r="D1276" s="217" t="s">
        <v>14054</v>
      </c>
      <c r="E1276" s="219">
        <v>41290</v>
      </c>
      <c r="F1276" s="220">
        <f t="shared" si="45"/>
        <v>41321</v>
      </c>
      <c r="G1276" s="221">
        <v>6007.12</v>
      </c>
      <c r="H1276" s="217">
        <v>1003</v>
      </c>
      <c r="I1276" s="218" t="s">
        <v>13991</v>
      </c>
      <c r="J1276" s="217"/>
    </row>
    <row r="1277" spans="1:10">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c r="A1283" s="244">
        <v>5310</v>
      </c>
      <c r="B1283" s="244" t="s">
        <v>7672</v>
      </c>
      <c r="C1283" s="244">
        <v>5310</v>
      </c>
      <c r="D1283" s="244" t="s">
        <v>14721</v>
      </c>
      <c r="E1283" s="245">
        <v>41306</v>
      </c>
      <c r="F1283" s="220">
        <f t="shared" si="45"/>
        <v>41337</v>
      </c>
      <c r="G1283" s="246">
        <v>6007.12</v>
      </c>
      <c r="H1283" s="244">
        <v>1008</v>
      </c>
      <c r="I1283" s="247" t="s">
        <v>13991</v>
      </c>
      <c r="J1283" s="244"/>
    </row>
    <row r="1284" spans="1:10">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c r="A1349" s="244">
        <v>5553</v>
      </c>
      <c r="B1349" s="244" t="s">
        <v>811</v>
      </c>
      <c r="C1349" s="244">
        <v>5553</v>
      </c>
      <c r="D1349" s="244" t="s">
        <v>14694</v>
      </c>
      <c r="E1349" s="245">
        <v>41309</v>
      </c>
      <c r="F1349" s="220">
        <f t="shared" si="52"/>
        <v>41340</v>
      </c>
      <c r="G1349" s="246">
        <v>6007.12</v>
      </c>
      <c r="H1349" s="244">
        <v>1042</v>
      </c>
      <c r="I1349" s="247" t="s">
        <v>452</v>
      </c>
      <c r="J1349" s="244"/>
    </row>
    <row r="1350" spans="1:10">
      <c r="A1350" s="217">
        <v>4492</v>
      </c>
      <c r="B1350" s="217" t="s">
        <v>7604</v>
      </c>
      <c r="C1350" s="217">
        <v>4492</v>
      </c>
      <c r="D1350" s="217" t="s">
        <v>15725</v>
      </c>
      <c r="E1350" s="219">
        <v>41360</v>
      </c>
      <c r="F1350" s="220">
        <f t="shared" si="52"/>
        <v>41391</v>
      </c>
      <c r="G1350" s="221">
        <v>6007.12</v>
      </c>
      <c r="H1350" s="217">
        <v>1050</v>
      </c>
      <c r="I1350" s="218" t="s">
        <v>452</v>
      </c>
      <c r="J1350" s="217"/>
    </row>
    <row r="1351" spans="1:10">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c r="A1441" s="20">
        <v>2620</v>
      </c>
      <c r="B1441" s="29" t="s">
        <v>183</v>
      </c>
      <c r="C1441" s="20">
        <v>2620</v>
      </c>
      <c r="D1441" t="s">
        <v>16205</v>
      </c>
      <c r="E1441" s="44">
        <v>41376</v>
      </c>
      <c r="F1441" s="220">
        <f t="shared" si="56"/>
        <v>41407</v>
      </c>
    </row>
    <row r="1442" spans="1:6">
      <c r="A1442" s="20">
        <v>3483</v>
      </c>
      <c r="B1442" s="29" t="s">
        <v>119</v>
      </c>
      <c r="C1442" s="20">
        <v>3483</v>
      </c>
      <c r="D1442" t="s">
        <v>15416</v>
      </c>
      <c r="E1442" s="44">
        <v>41373</v>
      </c>
      <c r="F1442" s="220">
        <f t="shared" si="56"/>
        <v>41404</v>
      </c>
    </row>
    <row r="1443" spans="1:6">
      <c r="A1443" s="20">
        <v>3601</v>
      </c>
      <c r="B1443" s="10" t="s">
        <v>3251</v>
      </c>
      <c r="C1443" s="20">
        <v>3601</v>
      </c>
      <c r="D1443" t="s">
        <v>15877</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17460</v>
      </c>
      <c r="E1446" s="13">
        <v>41383</v>
      </c>
      <c r="F1446" s="220">
        <f t="shared" si="56"/>
        <v>41414</v>
      </c>
    </row>
    <row r="1447" spans="1:6">
      <c r="A1447" s="20">
        <v>3656</v>
      </c>
      <c r="B1447" s="10" t="s">
        <v>3985</v>
      </c>
      <c r="C1447" s="20">
        <v>3656</v>
      </c>
      <c r="D1447" t="s">
        <v>15828</v>
      </c>
      <c r="E1447" s="13">
        <v>41367</v>
      </c>
      <c r="F1447" s="220">
        <f t="shared" si="56"/>
        <v>41398</v>
      </c>
    </row>
    <row r="1448" spans="1:6">
      <c r="A1448" s="20">
        <v>3962</v>
      </c>
      <c r="B1448" s="29" t="s">
        <v>2561</v>
      </c>
      <c r="C1448" s="20">
        <v>3962</v>
      </c>
      <c r="D1448" t="s">
        <v>15992</v>
      </c>
      <c r="E1448" s="44">
        <v>41374</v>
      </c>
      <c r="F1448" s="220">
        <f t="shared" si="56"/>
        <v>41405</v>
      </c>
    </row>
    <row r="1449" spans="1:6">
      <c r="A1449" s="20">
        <v>4111</v>
      </c>
      <c r="B1449" s="29" t="s">
        <v>4732</v>
      </c>
      <c r="C1449" s="20">
        <v>4111</v>
      </c>
      <c r="D1449" t="s">
        <v>12548</v>
      </c>
      <c r="E1449" s="44">
        <v>41389</v>
      </c>
      <c r="F1449" s="220">
        <f t="shared" si="56"/>
        <v>41420</v>
      </c>
    </row>
    <row r="1450" spans="1:6">
      <c r="A1450" s="20">
        <v>4112</v>
      </c>
      <c r="B1450" s="29" t="s">
        <v>4732</v>
      </c>
      <c r="C1450" s="20">
        <v>4112</v>
      </c>
      <c r="D1450" t="s">
        <v>17467</v>
      </c>
      <c r="E1450" s="44">
        <v>41389</v>
      </c>
      <c r="F1450" s="220">
        <f t="shared" si="56"/>
        <v>41420</v>
      </c>
    </row>
    <row r="1451" spans="1:6">
      <c r="A1451" s="20">
        <v>4164</v>
      </c>
      <c r="B1451" s="29" t="s">
        <v>5918</v>
      </c>
      <c r="C1451" s="20">
        <v>4164</v>
      </c>
      <c r="D1451" t="s">
        <v>16214</v>
      </c>
      <c r="E1451" s="44">
        <v>41380</v>
      </c>
      <c r="F1451" s="220">
        <f t="shared" si="56"/>
        <v>41411</v>
      </c>
    </row>
    <row r="1452" spans="1:6">
      <c r="A1452" s="20">
        <v>4372</v>
      </c>
      <c r="B1452" s="10" t="s">
        <v>6860</v>
      </c>
      <c r="C1452" s="20">
        <v>4372</v>
      </c>
      <c r="D1452" t="s">
        <v>8892</v>
      </c>
      <c r="E1452" s="13">
        <v>41379</v>
      </c>
      <c r="F1452" s="220">
        <f t="shared" si="56"/>
        <v>41410</v>
      </c>
    </row>
    <row r="1453" spans="1:6">
      <c r="A1453" s="20">
        <v>4317</v>
      </c>
      <c r="B1453" s="29" t="s">
        <v>6961</v>
      </c>
      <c r="C1453" s="20">
        <v>4317</v>
      </c>
      <c r="D1453" t="s">
        <v>16216</v>
      </c>
      <c r="E1453" s="44">
        <v>41374</v>
      </c>
      <c r="F1453" s="220">
        <f t="shared" si="56"/>
        <v>41405</v>
      </c>
    </row>
    <row r="1454" spans="1:6">
      <c r="A1454" s="20">
        <v>4443</v>
      </c>
      <c r="B1454" s="10" t="s">
        <v>7202</v>
      </c>
      <c r="C1454" s="20">
        <v>4443</v>
      </c>
      <c r="D1454" t="s">
        <v>9172</v>
      </c>
      <c r="E1454" s="13">
        <v>41369</v>
      </c>
      <c r="F1454" s="220">
        <f t="shared" si="56"/>
        <v>41400</v>
      </c>
    </row>
    <row r="1455" spans="1:6">
      <c r="A1455" s="20">
        <v>4429</v>
      </c>
      <c r="B1455" s="29" t="s">
        <v>7231</v>
      </c>
      <c r="C1455" s="20">
        <v>4429</v>
      </c>
      <c r="D1455" t="s">
        <v>16217</v>
      </c>
      <c r="E1455" s="13">
        <v>41379</v>
      </c>
      <c r="F1455" s="220">
        <f t="shared" si="56"/>
        <v>41410</v>
      </c>
    </row>
    <row r="1456" spans="1:6">
      <c r="A1456" s="20">
        <v>4423</v>
      </c>
      <c r="B1456" s="10" t="s">
        <v>7231</v>
      </c>
      <c r="C1456" s="20">
        <v>4423</v>
      </c>
      <c r="D1456" t="s">
        <v>16219</v>
      </c>
      <c r="E1456" s="13">
        <v>41376</v>
      </c>
      <c r="F1456" s="220">
        <f t="shared" si="56"/>
        <v>41407</v>
      </c>
    </row>
    <row r="1457" spans="1:6">
      <c r="A1457" s="20">
        <v>4414</v>
      </c>
      <c r="B1457" s="29" t="s">
        <v>7231</v>
      </c>
      <c r="C1457" s="20">
        <v>4414</v>
      </c>
      <c r="D1457" t="s">
        <v>16222</v>
      </c>
      <c r="E1457" s="44">
        <v>41375</v>
      </c>
      <c r="F1457" s="220">
        <f t="shared" si="56"/>
        <v>41406</v>
      </c>
    </row>
    <row r="1458" spans="1:6">
      <c r="A1458" s="20">
        <v>4447</v>
      </c>
      <c r="B1458" s="10" t="s">
        <v>1887</v>
      </c>
      <c r="C1458" s="20">
        <v>4447</v>
      </c>
      <c r="D1458" t="s">
        <v>16225</v>
      </c>
      <c r="E1458" s="13">
        <v>41375</v>
      </c>
      <c r="F1458" s="220">
        <f t="shared" si="56"/>
        <v>41406</v>
      </c>
    </row>
    <row r="1459" spans="1:6">
      <c r="A1459" s="20">
        <v>4441</v>
      </c>
      <c r="B1459" s="29" t="s">
        <v>7202</v>
      </c>
      <c r="C1459" s="20">
        <v>4441</v>
      </c>
      <c r="D1459" t="s">
        <v>15884</v>
      </c>
      <c r="E1459" s="44">
        <v>41368</v>
      </c>
      <c r="F1459" s="220">
        <f t="shared" si="56"/>
        <v>41399</v>
      </c>
    </row>
    <row r="1460" spans="1:6">
      <c r="A1460" s="20">
        <v>4445</v>
      </c>
      <c r="B1460" s="29" t="s">
        <v>7460</v>
      </c>
      <c r="C1460" s="20">
        <v>4445</v>
      </c>
      <c r="D1460" t="s">
        <v>16229</v>
      </c>
      <c r="E1460" s="44">
        <v>41379</v>
      </c>
      <c r="F1460" s="220">
        <f t="shared" si="56"/>
        <v>41410</v>
      </c>
    </row>
    <row r="1461" spans="1:6">
      <c r="A1461" s="20">
        <v>4486</v>
      </c>
      <c r="B1461" s="57" t="s">
        <v>7579</v>
      </c>
      <c r="C1461" s="20">
        <v>4486</v>
      </c>
      <c r="D1461" t="s">
        <v>15888</v>
      </c>
      <c r="E1461" s="13">
        <v>41367</v>
      </c>
      <c r="F1461" s="220">
        <f t="shared" si="56"/>
        <v>41398</v>
      </c>
    </row>
    <row r="1462" spans="1:6">
      <c r="A1462" s="20">
        <v>4497</v>
      </c>
      <c r="B1462" s="57" t="s">
        <v>7648</v>
      </c>
      <c r="C1462" s="20">
        <v>4497</v>
      </c>
      <c r="D1462" t="s">
        <v>16972</v>
      </c>
      <c r="E1462" s="13">
        <v>41382</v>
      </c>
      <c r="F1462" s="220">
        <f t="shared" si="56"/>
        <v>41413</v>
      </c>
    </row>
    <row r="1463" spans="1:6">
      <c r="A1463" s="20">
        <v>4520</v>
      </c>
      <c r="B1463" s="85" t="s">
        <v>7741</v>
      </c>
      <c r="C1463" s="20">
        <v>4520</v>
      </c>
      <c r="D1463" t="s">
        <v>12597</v>
      </c>
      <c r="E1463" s="44">
        <v>41374</v>
      </c>
      <c r="F1463" s="220">
        <f t="shared" si="56"/>
        <v>41405</v>
      </c>
    </row>
    <row r="1464" spans="1:6">
      <c r="A1464" s="20">
        <v>4523</v>
      </c>
      <c r="B1464" s="29" t="s">
        <v>7460</v>
      </c>
      <c r="C1464" s="20">
        <v>4523</v>
      </c>
      <c r="D1464" t="s">
        <v>15999</v>
      </c>
      <c r="E1464" s="44">
        <v>41375</v>
      </c>
      <c r="F1464" s="220">
        <f t="shared" si="56"/>
        <v>41406</v>
      </c>
    </row>
    <row r="1465" spans="1:6">
      <c r="A1465" s="20">
        <v>4546</v>
      </c>
      <c r="B1465" s="57" t="s">
        <v>188</v>
      </c>
      <c r="C1465" s="20">
        <v>4546</v>
      </c>
      <c r="D1465" t="s">
        <v>16976</v>
      </c>
      <c r="E1465" s="13">
        <v>41381</v>
      </c>
      <c r="F1465" s="220">
        <f t="shared" si="56"/>
        <v>41412</v>
      </c>
    </row>
    <row r="1466" spans="1:6">
      <c r="A1466" s="20">
        <v>4562</v>
      </c>
      <c r="B1466" s="85" t="s">
        <v>7906</v>
      </c>
      <c r="C1466" s="20">
        <v>4562</v>
      </c>
      <c r="D1466" t="s">
        <v>15836</v>
      </c>
      <c r="E1466" s="44">
        <v>41366</v>
      </c>
      <c r="F1466" s="220">
        <f t="shared" si="56"/>
        <v>41397</v>
      </c>
    </row>
    <row r="1467" spans="1:6">
      <c r="A1467" s="20">
        <v>4635</v>
      </c>
      <c r="B1467" s="57" t="s">
        <v>8597</v>
      </c>
      <c r="C1467" s="20">
        <v>4635</v>
      </c>
      <c r="D1467" t="s">
        <v>16979</v>
      </c>
      <c r="E1467" s="13">
        <v>41381</v>
      </c>
      <c r="F1467" s="220">
        <f t="shared" si="56"/>
        <v>41412</v>
      </c>
    </row>
    <row r="1468" spans="1:6">
      <c r="A1468" s="20">
        <v>4628</v>
      </c>
      <c r="B1468" s="85" t="s">
        <v>8621</v>
      </c>
      <c r="C1468" s="20">
        <v>4628</v>
      </c>
      <c r="D1468" t="s">
        <v>15789</v>
      </c>
      <c r="E1468" s="44">
        <v>41365</v>
      </c>
      <c r="F1468" s="220">
        <f t="shared" si="56"/>
        <v>41396</v>
      </c>
    </row>
    <row r="1469" spans="1:6">
      <c r="A1469" s="20">
        <v>4651</v>
      </c>
      <c r="B1469" s="29" t="s">
        <v>6853</v>
      </c>
      <c r="C1469" s="20">
        <v>4651</v>
      </c>
      <c r="D1469" t="s">
        <v>15894</v>
      </c>
      <c r="E1469" s="44">
        <v>41369</v>
      </c>
      <c r="F1469" s="220">
        <f t="shared" si="56"/>
        <v>41400</v>
      </c>
    </row>
    <row r="1470" spans="1:6">
      <c r="A1470" s="20">
        <v>5032</v>
      </c>
      <c r="B1470" s="29" t="s">
        <v>9335</v>
      </c>
      <c r="C1470" s="20">
        <v>5032</v>
      </c>
      <c r="D1470" t="s">
        <v>16982</v>
      </c>
      <c r="E1470" s="44">
        <v>41381</v>
      </c>
      <c r="F1470" s="220">
        <f t="shared" si="56"/>
        <v>41412</v>
      </c>
    </row>
    <row r="1471" spans="1:6">
      <c r="A1471" s="20">
        <v>5045</v>
      </c>
      <c r="B1471" s="29" t="s">
        <v>9381</v>
      </c>
      <c r="C1471" s="20">
        <v>5045</v>
      </c>
      <c r="D1471" t="s">
        <v>15896</v>
      </c>
      <c r="E1471" s="44">
        <v>41369</v>
      </c>
      <c r="F1471" s="220">
        <f t="shared" si="56"/>
        <v>41400</v>
      </c>
    </row>
    <row r="1472" spans="1:6">
      <c r="A1472" s="20">
        <v>5046</v>
      </c>
      <c r="B1472" s="29" t="s">
        <v>9381</v>
      </c>
      <c r="C1472" s="20">
        <v>5046</v>
      </c>
      <c r="D1472" t="s">
        <v>15958</v>
      </c>
      <c r="E1472" s="44">
        <v>41372</v>
      </c>
      <c r="F1472" s="220">
        <f t="shared" si="56"/>
        <v>41403</v>
      </c>
    </row>
    <row r="1473" spans="1:6">
      <c r="A1473" s="20">
        <v>5047</v>
      </c>
      <c r="B1473" s="29" t="s">
        <v>9381</v>
      </c>
      <c r="C1473" s="20">
        <v>5047</v>
      </c>
      <c r="D1473" t="s">
        <v>15961</v>
      </c>
      <c r="E1473" s="44">
        <v>41372</v>
      </c>
      <c r="F1473" s="220">
        <f t="shared" si="56"/>
        <v>41403</v>
      </c>
    </row>
    <row r="1474" spans="1:6">
      <c r="A1474" s="20">
        <v>5048</v>
      </c>
      <c r="B1474" s="29" t="s">
        <v>9381</v>
      </c>
      <c r="C1474" s="20">
        <v>5048</v>
      </c>
      <c r="D1474" t="s">
        <v>15898</v>
      </c>
      <c r="E1474" s="44">
        <v>41372</v>
      </c>
      <c r="F1474" s="220">
        <f t="shared" si="56"/>
        <v>41403</v>
      </c>
    </row>
    <row r="1475" spans="1:6">
      <c r="A1475" s="20">
        <v>5050</v>
      </c>
      <c r="B1475" s="29" t="s">
        <v>9381</v>
      </c>
      <c r="C1475" s="20">
        <v>5050</v>
      </c>
      <c r="D1475" t="s">
        <v>15965</v>
      </c>
      <c r="E1475" s="44">
        <v>41372</v>
      </c>
      <c r="F1475" s="220">
        <f t="shared" si="56"/>
        <v>41403</v>
      </c>
    </row>
    <row r="1476" spans="1:6">
      <c r="A1476" s="20">
        <v>5177</v>
      </c>
      <c r="B1476" s="29" t="s">
        <v>12169</v>
      </c>
      <c r="C1476" s="20">
        <v>5177</v>
      </c>
      <c r="D1476" t="s">
        <v>15838</v>
      </c>
      <c r="E1476" s="44">
        <v>41366</v>
      </c>
      <c r="F1476" s="220">
        <f t="shared" ref="F1476:F1539" si="58">E1476+31</f>
        <v>41397</v>
      </c>
    </row>
    <row r="1477" spans="1:6">
      <c r="A1477" s="20">
        <v>5176</v>
      </c>
      <c r="B1477" s="29" t="s">
        <v>12169</v>
      </c>
      <c r="C1477" s="20">
        <v>5176</v>
      </c>
      <c r="D1477" t="s">
        <v>15794</v>
      </c>
      <c r="E1477" s="44">
        <v>41366</v>
      </c>
      <c r="F1477" s="220">
        <f t="shared" si="58"/>
        <v>41397</v>
      </c>
    </row>
    <row r="1478" spans="1:6">
      <c r="A1478" s="20">
        <v>5162</v>
      </c>
      <c r="B1478" s="10" t="s">
        <v>7951</v>
      </c>
      <c r="C1478" s="20">
        <v>5162</v>
      </c>
      <c r="D1478" t="s">
        <v>15902</v>
      </c>
      <c r="E1478" s="13">
        <v>41369</v>
      </c>
      <c r="F1478" s="220">
        <f t="shared" si="58"/>
        <v>41400</v>
      </c>
    </row>
    <row r="1479" spans="1:6">
      <c r="A1479" s="20">
        <v>5161</v>
      </c>
      <c r="B1479" s="10" t="s">
        <v>7951</v>
      </c>
      <c r="C1479" s="20">
        <v>5161</v>
      </c>
      <c r="D1479" t="s">
        <v>15841</v>
      </c>
      <c r="E1479" s="13">
        <v>41367</v>
      </c>
      <c r="F1479" s="220">
        <f t="shared" si="58"/>
        <v>41398</v>
      </c>
    </row>
    <row r="1480" spans="1:6">
      <c r="A1480" s="20">
        <v>5160</v>
      </c>
      <c r="B1480" s="10" t="s">
        <v>7951</v>
      </c>
      <c r="C1480" s="20">
        <v>5160</v>
      </c>
      <c r="D1480" t="s">
        <v>15905</v>
      </c>
      <c r="E1480" s="13">
        <v>41367</v>
      </c>
      <c r="F1480" s="220">
        <f t="shared" si="58"/>
        <v>41398</v>
      </c>
    </row>
    <row r="1481" spans="1:6">
      <c r="A1481" s="20">
        <v>5159</v>
      </c>
      <c r="B1481" s="10" t="s">
        <v>7951</v>
      </c>
      <c r="C1481" s="20">
        <v>5159</v>
      </c>
      <c r="D1481" t="s">
        <v>15797</v>
      </c>
      <c r="E1481" s="44">
        <v>41365</v>
      </c>
      <c r="F1481" s="220">
        <f t="shared" si="58"/>
        <v>41396</v>
      </c>
    </row>
    <row r="1482" spans="1:6">
      <c r="A1482" s="20">
        <v>5158</v>
      </c>
      <c r="B1482" s="29" t="s">
        <v>7951</v>
      </c>
      <c r="C1482" s="20">
        <v>5158</v>
      </c>
      <c r="D1482" t="s">
        <v>15843</v>
      </c>
      <c r="E1482" s="44">
        <v>41366</v>
      </c>
      <c r="F1482" s="220">
        <f t="shared" si="58"/>
        <v>41397</v>
      </c>
    </row>
    <row r="1483" spans="1:6">
      <c r="A1483" s="20">
        <v>5157</v>
      </c>
      <c r="B1483" s="29" t="s">
        <v>7951</v>
      </c>
      <c r="C1483" s="20">
        <v>5157</v>
      </c>
      <c r="D1483" t="s">
        <v>15800</v>
      </c>
      <c r="E1483" s="44">
        <v>41366</v>
      </c>
      <c r="F1483" s="220">
        <f t="shared" si="58"/>
        <v>41397</v>
      </c>
    </row>
    <row r="1484" spans="1:6">
      <c r="A1484" s="20">
        <v>5153</v>
      </c>
      <c r="B1484" s="29" t="s">
        <v>1098</v>
      </c>
      <c r="C1484" s="20">
        <v>5153</v>
      </c>
      <c r="D1484" t="s">
        <v>16002</v>
      </c>
      <c r="E1484" s="44">
        <v>41374</v>
      </c>
      <c r="F1484" s="220">
        <f t="shared" si="58"/>
        <v>41405</v>
      </c>
    </row>
    <row r="1485" spans="1:6">
      <c r="A1485" s="20">
        <v>5137</v>
      </c>
      <c r="B1485" s="10" t="s">
        <v>12223</v>
      </c>
      <c r="C1485" s="20">
        <v>5137</v>
      </c>
      <c r="D1485" t="s">
        <v>15969</v>
      </c>
      <c r="E1485" s="13">
        <v>41376</v>
      </c>
      <c r="F1485" s="220">
        <f t="shared" si="58"/>
        <v>41407</v>
      </c>
    </row>
    <row r="1486" spans="1:6">
      <c r="A1486" s="20">
        <v>5132</v>
      </c>
      <c r="B1486" s="29" t="s">
        <v>12246</v>
      </c>
      <c r="C1486" s="20">
        <v>5132</v>
      </c>
      <c r="D1486" t="s">
        <v>17471</v>
      </c>
      <c r="E1486" s="44">
        <v>41390</v>
      </c>
      <c r="F1486" s="220">
        <f t="shared" si="58"/>
        <v>41421</v>
      </c>
    </row>
    <row r="1487" spans="1:6">
      <c r="A1487" s="20">
        <v>5130</v>
      </c>
      <c r="B1487" s="10" t="s">
        <v>2603</v>
      </c>
      <c r="C1487" s="20">
        <v>5130</v>
      </c>
      <c r="D1487" t="s">
        <v>16986</v>
      </c>
      <c r="E1487" s="13">
        <v>41381</v>
      </c>
      <c r="F1487" s="220">
        <f t="shared" si="58"/>
        <v>41412</v>
      </c>
    </row>
    <row r="1488" spans="1:6">
      <c r="A1488" s="20">
        <v>5099</v>
      </c>
      <c r="B1488" s="29" t="s">
        <v>12347</v>
      </c>
      <c r="C1488" s="20">
        <v>5099</v>
      </c>
      <c r="D1488" t="s">
        <v>16989</v>
      </c>
      <c r="E1488" s="13">
        <v>41383</v>
      </c>
      <c r="F1488" s="220">
        <f t="shared" si="58"/>
        <v>41414</v>
      </c>
    </row>
    <row r="1489" spans="1:6">
      <c r="A1489" s="20">
        <v>5076</v>
      </c>
      <c r="B1489" s="29" t="s">
        <v>1638</v>
      </c>
      <c r="C1489" s="20">
        <v>5076</v>
      </c>
      <c r="D1489" t="s">
        <v>15847</v>
      </c>
      <c r="E1489" s="44">
        <v>41366</v>
      </c>
      <c r="F1489" s="220">
        <f t="shared" si="58"/>
        <v>41397</v>
      </c>
    </row>
    <row r="1490" spans="1:6">
      <c r="A1490" s="20">
        <v>5075</v>
      </c>
      <c r="B1490" s="29" t="s">
        <v>1638</v>
      </c>
      <c r="C1490" s="20">
        <v>5075</v>
      </c>
      <c r="D1490" t="s">
        <v>15912</v>
      </c>
      <c r="E1490" s="44">
        <v>41367</v>
      </c>
      <c r="F1490" s="220">
        <f t="shared" si="58"/>
        <v>41398</v>
      </c>
    </row>
    <row r="1491" spans="1:6">
      <c r="A1491" s="20">
        <v>5074</v>
      </c>
      <c r="B1491" s="29" t="s">
        <v>12400</v>
      </c>
      <c r="C1491" s="20">
        <v>5074</v>
      </c>
      <c r="D1491" t="s">
        <v>15916</v>
      </c>
      <c r="E1491" s="44">
        <v>41368</v>
      </c>
      <c r="F1491" s="220">
        <f t="shared" si="58"/>
        <v>41399</v>
      </c>
    </row>
    <row r="1492" spans="1:6">
      <c r="A1492" s="20">
        <v>5073</v>
      </c>
      <c r="B1492" s="29" t="s">
        <v>12400</v>
      </c>
      <c r="C1492" s="20">
        <v>5073</v>
      </c>
      <c r="D1492" t="s">
        <v>15802</v>
      </c>
      <c r="E1492" s="44">
        <v>41369</v>
      </c>
      <c r="F1492" s="220">
        <f t="shared" si="58"/>
        <v>41400</v>
      </c>
    </row>
    <row r="1493" spans="1:6">
      <c r="A1493" s="20">
        <v>5072</v>
      </c>
      <c r="B1493" s="29" t="s">
        <v>12400</v>
      </c>
      <c r="C1493" s="20">
        <v>5072</v>
      </c>
      <c r="D1493" t="s">
        <v>15804</v>
      </c>
      <c r="E1493" s="44">
        <v>41365</v>
      </c>
      <c r="F1493" s="220">
        <f t="shared" si="58"/>
        <v>41396</v>
      </c>
    </row>
    <row r="1494" spans="1:6">
      <c r="A1494" s="20">
        <v>5071</v>
      </c>
      <c r="B1494" s="29" t="s">
        <v>12400</v>
      </c>
      <c r="C1494" s="20">
        <v>5071</v>
      </c>
      <c r="D1494" t="s">
        <v>15921</v>
      </c>
      <c r="E1494" s="44">
        <v>41367</v>
      </c>
      <c r="F1494" s="220">
        <f t="shared" si="58"/>
        <v>41398</v>
      </c>
    </row>
    <row r="1495" spans="1:6">
      <c r="A1495" s="20">
        <v>5070</v>
      </c>
      <c r="B1495" s="29" t="s">
        <v>12400</v>
      </c>
      <c r="C1495" s="20">
        <v>5070</v>
      </c>
      <c r="D1495" t="s">
        <v>15925</v>
      </c>
      <c r="E1495" s="44">
        <v>41368</v>
      </c>
      <c r="F1495" s="220">
        <f t="shared" si="58"/>
        <v>41399</v>
      </c>
    </row>
    <row r="1496" spans="1:6">
      <c r="A1496" s="20">
        <v>5069</v>
      </c>
      <c r="B1496" s="29" t="s">
        <v>12400</v>
      </c>
      <c r="C1496" s="20">
        <v>5069</v>
      </c>
      <c r="D1496" t="s">
        <v>15929</v>
      </c>
      <c r="E1496" s="44">
        <v>41368</v>
      </c>
      <c r="F1496" s="220">
        <f t="shared" si="58"/>
        <v>41399</v>
      </c>
    </row>
    <row r="1497" spans="1:6">
      <c r="A1497" s="20">
        <v>5308</v>
      </c>
      <c r="B1497" s="10" t="s">
        <v>12834</v>
      </c>
      <c r="C1497" s="20">
        <v>5308</v>
      </c>
      <c r="D1497" t="s">
        <v>15932</v>
      </c>
      <c r="E1497" s="13">
        <v>41368</v>
      </c>
      <c r="F1497" s="220">
        <f t="shared" si="58"/>
        <v>41399</v>
      </c>
    </row>
    <row r="1498" spans="1:6">
      <c r="A1498" s="20">
        <v>5307</v>
      </c>
      <c r="B1498" s="10" t="s">
        <v>12834</v>
      </c>
      <c r="C1498" s="20">
        <v>5307</v>
      </c>
      <c r="D1498" t="s">
        <v>15849</v>
      </c>
      <c r="E1498" s="13">
        <v>41367</v>
      </c>
      <c r="F1498" s="220">
        <f t="shared" si="58"/>
        <v>41398</v>
      </c>
    </row>
    <row r="1499" spans="1:6">
      <c r="A1499" s="20">
        <v>5306</v>
      </c>
      <c r="B1499" s="10" t="s">
        <v>12834</v>
      </c>
      <c r="C1499" s="20">
        <v>5306</v>
      </c>
      <c r="D1499" t="s">
        <v>15937</v>
      </c>
      <c r="E1499" s="13">
        <v>41372</v>
      </c>
      <c r="F1499" s="220">
        <f t="shared" si="58"/>
        <v>41403</v>
      </c>
    </row>
    <row r="1500" spans="1:6">
      <c r="A1500" s="20">
        <v>5305</v>
      </c>
      <c r="B1500" s="29" t="s">
        <v>12834</v>
      </c>
      <c r="C1500" s="20">
        <v>5305</v>
      </c>
      <c r="D1500" t="s">
        <v>15851</v>
      </c>
      <c r="E1500" s="44">
        <v>41366</v>
      </c>
      <c r="F1500" s="220">
        <f t="shared" si="58"/>
        <v>41397</v>
      </c>
    </row>
    <row r="1501" spans="1:6">
      <c r="A1501" s="20">
        <v>5304</v>
      </c>
      <c r="B1501" s="10" t="s">
        <v>12834</v>
      </c>
      <c r="C1501" s="20">
        <v>5304</v>
      </c>
      <c r="D1501" t="s">
        <v>15855</v>
      </c>
      <c r="E1501" s="44">
        <v>41366</v>
      </c>
      <c r="F1501" s="220">
        <f t="shared" si="58"/>
        <v>41397</v>
      </c>
    </row>
    <row r="1502" spans="1:6">
      <c r="A1502" s="20">
        <v>5303</v>
      </c>
      <c r="B1502" s="10" t="s">
        <v>12834</v>
      </c>
      <c r="C1502" s="20">
        <v>5303</v>
      </c>
      <c r="D1502" t="s">
        <v>15942</v>
      </c>
      <c r="E1502" s="13">
        <v>41367</v>
      </c>
      <c r="F1502" s="220">
        <f t="shared" si="58"/>
        <v>41398</v>
      </c>
    </row>
    <row r="1503" spans="1:6">
      <c r="A1503" s="20">
        <v>5302</v>
      </c>
      <c r="B1503" s="10" t="s">
        <v>12834</v>
      </c>
      <c r="C1503" s="20">
        <v>5302</v>
      </c>
      <c r="D1503" t="s">
        <v>15857</v>
      </c>
      <c r="E1503" s="13">
        <v>41367</v>
      </c>
      <c r="F1503" s="220">
        <f t="shared" si="58"/>
        <v>41398</v>
      </c>
    </row>
    <row r="1504" spans="1:6">
      <c r="A1504" s="20">
        <v>5280</v>
      </c>
      <c r="B1504" s="29" t="s">
        <v>1687</v>
      </c>
      <c r="C1504" s="20">
        <v>5280</v>
      </c>
      <c r="D1504" t="s">
        <v>16006</v>
      </c>
      <c r="E1504" s="44">
        <v>41376</v>
      </c>
      <c r="F1504" s="220">
        <f t="shared" si="58"/>
        <v>41407</v>
      </c>
    </row>
    <row r="1505" spans="1:6">
      <c r="A1505" s="20">
        <v>5279</v>
      </c>
      <c r="B1505" s="29" t="s">
        <v>1687</v>
      </c>
      <c r="C1505" s="20">
        <v>5279</v>
      </c>
      <c r="D1505" t="s">
        <v>16236</v>
      </c>
      <c r="E1505" s="44">
        <v>41376</v>
      </c>
      <c r="F1505" s="220">
        <f t="shared" si="58"/>
        <v>41407</v>
      </c>
    </row>
    <row r="1506" spans="1:6">
      <c r="A1506" s="20">
        <v>5281</v>
      </c>
      <c r="B1506" s="29" t="s">
        <v>1687</v>
      </c>
      <c r="C1506" s="20">
        <v>5281</v>
      </c>
      <c r="D1506" t="s">
        <v>16239</v>
      </c>
      <c r="E1506" s="44">
        <v>41379</v>
      </c>
      <c r="F1506" s="220">
        <f t="shared" si="58"/>
        <v>41410</v>
      </c>
    </row>
    <row r="1507" spans="1:6">
      <c r="A1507" s="20">
        <v>5282</v>
      </c>
      <c r="B1507" s="29" t="s">
        <v>1687</v>
      </c>
      <c r="C1507" s="20">
        <v>5282</v>
      </c>
      <c r="D1507" t="s">
        <v>16241</v>
      </c>
      <c r="E1507" s="44">
        <v>41375</v>
      </c>
      <c r="F1507" s="220">
        <f t="shared" si="58"/>
        <v>41406</v>
      </c>
    </row>
    <row r="1508" spans="1:6">
      <c r="A1508" s="20">
        <v>5263</v>
      </c>
      <c r="B1508" s="29" t="s">
        <v>12959</v>
      </c>
      <c r="C1508" s="20">
        <v>5263</v>
      </c>
      <c r="D1508" t="s">
        <v>17543</v>
      </c>
      <c r="E1508" s="45">
        <v>41394</v>
      </c>
      <c r="F1508" s="220">
        <f t="shared" si="58"/>
        <v>41425</v>
      </c>
    </row>
    <row r="1509" spans="1:6">
      <c r="A1509" s="20">
        <v>5264</v>
      </c>
      <c r="B1509" s="29" t="s">
        <v>12959</v>
      </c>
      <c r="C1509" s="20">
        <v>5264</v>
      </c>
      <c r="D1509" t="s">
        <v>17545</v>
      </c>
      <c r="E1509" s="45">
        <v>41394</v>
      </c>
      <c r="F1509" s="220">
        <f t="shared" si="58"/>
        <v>41425</v>
      </c>
    </row>
    <row r="1510" spans="1:6">
      <c r="A1510" s="20">
        <v>5256</v>
      </c>
      <c r="B1510" s="10" t="s">
        <v>12989</v>
      </c>
      <c r="C1510" s="20">
        <v>5256</v>
      </c>
      <c r="D1510" t="s">
        <v>15859</v>
      </c>
      <c r="E1510" s="44">
        <v>41366</v>
      </c>
      <c r="F1510" s="220">
        <f t="shared" si="58"/>
        <v>41397</v>
      </c>
    </row>
    <row r="1511" spans="1:6">
      <c r="A1511" s="20">
        <v>5257</v>
      </c>
      <c r="B1511" s="29" t="s">
        <v>12989</v>
      </c>
      <c r="C1511" s="20">
        <v>5257</v>
      </c>
      <c r="D1511" t="s">
        <v>15862</v>
      </c>
      <c r="E1511" s="44">
        <v>41368</v>
      </c>
      <c r="F1511" s="220">
        <f t="shared" si="58"/>
        <v>41399</v>
      </c>
    </row>
    <row r="1512" spans="1:6">
      <c r="A1512" s="20">
        <v>5210</v>
      </c>
      <c r="B1512" s="29" t="s">
        <v>3072</v>
      </c>
      <c r="C1512" s="20">
        <v>5210</v>
      </c>
      <c r="D1512" t="s">
        <v>17547</v>
      </c>
      <c r="E1512" s="44">
        <v>41389</v>
      </c>
      <c r="F1512" s="220">
        <f t="shared" si="58"/>
        <v>41420</v>
      </c>
    </row>
    <row r="1513" spans="1:6">
      <c r="A1513" s="20">
        <v>5203</v>
      </c>
      <c r="B1513" s="10" t="s">
        <v>8275</v>
      </c>
      <c r="C1513" s="20">
        <v>5203</v>
      </c>
      <c r="D1513" t="s">
        <v>17475</v>
      </c>
      <c r="E1513" s="13">
        <v>41387</v>
      </c>
      <c r="F1513" s="220">
        <f t="shared" si="58"/>
        <v>41418</v>
      </c>
    </row>
    <row r="1514" spans="1:6">
      <c r="A1514" s="20">
        <v>5128</v>
      </c>
      <c r="B1514" s="29" t="s">
        <v>13398</v>
      </c>
      <c r="C1514" s="20">
        <v>5128</v>
      </c>
      <c r="D1514" t="s">
        <v>17597</v>
      </c>
      <c r="E1514" s="45">
        <v>41393</v>
      </c>
      <c r="F1514" s="220">
        <f t="shared" si="58"/>
        <v>41424</v>
      </c>
    </row>
    <row r="1515" spans="1:6">
      <c r="A1515" s="20">
        <v>6539</v>
      </c>
      <c r="B1515" s="10" t="s">
        <v>13687</v>
      </c>
      <c r="C1515" s="20">
        <v>6539</v>
      </c>
      <c r="D1515" t="s">
        <v>17478</v>
      </c>
      <c r="E1515" s="18">
        <v>41386</v>
      </c>
      <c r="F1515" s="220">
        <f t="shared" si="58"/>
        <v>41417</v>
      </c>
    </row>
    <row r="1516" spans="1:6">
      <c r="A1516" s="20">
        <v>6544</v>
      </c>
      <c r="B1516" s="10" t="s">
        <v>13807</v>
      </c>
      <c r="C1516" s="20">
        <v>6544</v>
      </c>
      <c r="D1516" t="s">
        <v>16993</v>
      </c>
      <c r="E1516" s="18">
        <v>41382</v>
      </c>
      <c r="F1516" s="220">
        <f t="shared" si="58"/>
        <v>41413</v>
      </c>
    </row>
    <row r="1517" spans="1:6">
      <c r="A1517" s="20">
        <v>6356</v>
      </c>
      <c r="B1517" s="29" t="s">
        <v>13612</v>
      </c>
      <c r="C1517" s="20">
        <v>6356</v>
      </c>
      <c r="D1517" t="s">
        <v>16998</v>
      </c>
      <c r="E1517" s="18">
        <v>41386</v>
      </c>
      <c r="F1517" s="220">
        <f t="shared" si="58"/>
        <v>41417</v>
      </c>
    </row>
    <row r="1518" spans="1:6">
      <c r="A1518" s="20">
        <v>6354</v>
      </c>
      <c r="B1518" s="10" t="s">
        <v>13612</v>
      </c>
      <c r="C1518" s="20">
        <v>6354</v>
      </c>
      <c r="D1518" t="s">
        <v>17482</v>
      </c>
      <c r="E1518" s="18">
        <v>41383</v>
      </c>
      <c r="F1518" s="220">
        <f t="shared" si="58"/>
        <v>41414</v>
      </c>
    </row>
    <row r="1519" spans="1:6">
      <c r="A1519" s="20">
        <v>6353</v>
      </c>
      <c r="B1519" s="29" t="s">
        <v>13612</v>
      </c>
      <c r="C1519" s="20">
        <v>6353</v>
      </c>
      <c r="D1519" t="s">
        <v>17484</v>
      </c>
      <c r="E1519" s="18">
        <v>41386</v>
      </c>
      <c r="F1519" s="220">
        <f t="shared" si="58"/>
        <v>41417</v>
      </c>
    </row>
    <row r="1520" spans="1:6">
      <c r="A1520" s="20">
        <v>6347</v>
      </c>
      <c r="B1520" s="29" t="s">
        <v>13610</v>
      </c>
      <c r="C1520" s="20">
        <v>6347</v>
      </c>
      <c r="D1520" t="s">
        <v>17550</v>
      </c>
      <c r="E1520" s="45">
        <v>41388</v>
      </c>
      <c r="F1520" s="220">
        <f t="shared" si="58"/>
        <v>41419</v>
      </c>
    </row>
    <row r="1521" spans="1:6">
      <c r="A1521" s="20">
        <v>6345</v>
      </c>
      <c r="B1521" s="10" t="s">
        <v>13610</v>
      </c>
      <c r="C1521" s="20">
        <v>6345</v>
      </c>
      <c r="D1521" t="s">
        <v>17553</v>
      </c>
      <c r="E1521" s="44">
        <v>41389</v>
      </c>
      <c r="F1521" s="220">
        <f t="shared" si="58"/>
        <v>41420</v>
      </c>
    </row>
    <row r="1522" spans="1:6">
      <c r="A1522" s="20">
        <v>6344</v>
      </c>
      <c r="B1522" s="10" t="s">
        <v>13610</v>
      </c>
      <c r="C1522" s="20">
        <v>6344</v>
      </c>
      <c r="D1522" t="s">
        <v>17556</v>
      </c>
      <c r="E1522" s="18">
        <v>41389</v>
      </c>
      <c r="F1522" s="220">
        <f t="shared" si="58"/>
        <v>41420</v>
      </c>
    </row>
    <row r="1523" spans="1:6">
      <c r="A1523" s="20">
        <v>6343</v>
      </c>
      <c r="B1523" s="10" t="s">
        <v>13610</v>
      </c>
      <c r="C1523" s="20">
        <v>6343</v>
      </c>
      <c r="D1523" t="s">
        <v>17558</v>
      </c>
      <c r="E1523" s="18">
        <v>41389</v>
      </c>
      <c r="F1523" s="220">
        <f t="shared" si="58"/>
        <v>41420</v>
      </c>
    </row>
    <row r="1524" spans="1:6">
      <c r="A1524" s="20">
        <v>6341</v>
      </c>
      <c r="B1524" s="10" t="s">
        <v>13610</v>
      </c>
      <c r="C1524" s="20">
        <v>6341</v>
      </c>
      <c r="D1524" t="s">
        <v>17561</v>
      </c>
      <c r="E1524" s="18">
        <v>41389</v>
      </c>
      <c r="F1524" s="220">
        <f t="shared" si="58"/>
        <v>41420</v>
      </c>
    </row>
    <row r="1525" spans="1:6">
      <c r="A1525" s="20">
        <v>6357</v>
      </c>
      <c r="B1525" s="29" t="s">
        <v>13626</v>
      </c>
      <c r="C1525" s="20">
        <v>6357</v>
      </c>
      <c r="D1525" t="s">
        <v>17564</v>
      </c>
      <c r="E1525" s="45">
        <v>41389</v>
      </c>
      <c r="F1525" s="220">
        <f t="shared" si="58"/>
        <v>41420</v>
      </c>
    </row>
    <row r="1526" spans="1:6">
      <c r="A1526" s="20">
        <v>6359</v>
      </c>
      <c r="B1526" s="10" t="s">
        <v>13626</v>
      </c>
      <c r="C1526" s="20">
        <v>6359</v>
      </c>
      <c r="D1526" t="s">
        <v>17567</v>
      </c>
      <c r="E1526" s="18">
        <v>41388</v>
      </c>
      <c r="F1526" s="220">
        <f t="shared" si="58"/>
        <v>41419</v>
      </c>
    </row>
    <row r="1527" spans="1:6">
      <c r="A1527" s="20">
        <v>6319</v>
      </c>
      <c r="B1527" s="29" t="s">
        <v>13601</v>
      </c>
      <c r="C1527" s="20">
        <v>6319</v>
      </c>
      <c r="D1527" t="s">
        <v>17487</v>
      </c>
      <c r="E1527" s="18">
        <v>41386</v>
      </c>
      <c r="F1527" s="220">
        <f t="shared" si="58"/>
        <v>41417</v>
      </c>
    </row>
    <row r="1528" spans="1:6">
      <c r="A1528" s="20">
        <v>6320</v>
      </c>
      <c r="B1528" s="29" t="s">
        <v>13601</v>
      </c>
      <c r="C1528" s="20">
        <v>6320</v>
      </c>
      <c r="D1528" t="s">
        <v>17490</v>
      </c>
      <c r="E1528" s="18">
        <v>41386</v>
      </c>
      <c r="F1528" s="220">
        <f t="shared" si="58"/>
        <v>41417</v>
      </c>
    </row>
    <row r="1529" spans="1:6">
      <c r="A1529" s="20">
        <v>6324</v>
      </c>
      <c r="B1529" s="29" t="s">
        <v>13601</v>
      </c>
      <c r="C1529" s="20">
        <v>6324</v>
      </c>
      <c r="D1529" t="s">
        <v>17492</v>
      </c>
      <c r="E1529" s="13">
        <v>41383</v>
      </c>
      <c r="F1529" s="220">
        <f t="shared" si="58"/>
        <v>41414</v>
      </c>
    </row>
    <row r="1530" spans="1:6">
      <c r="A1530" s="20">
        <v>5928</v>
      </c>
      <c r="B1530" s="29" t="s">
        <v>13615</v>
      </c>
      <c r="C1530" s="20">
        <v>5928</v>
      </c>
      <c r="D1530" t="s">
        <v>17602</v>
      </c>
      <c r="E1530" s="45">
        <v>41394</v>
      </c>
      <c r="F1530" s="220">
        <f t="shared" si="58"/>
        <v>41425</v>
      </c>
    </row>
    <row r="1531" spans="1:6">
      <c r="A1531" s="20">
        <v>5927</v>
      </c>
      <c r="B1531" s="29" t="s">
        <v>13615</v>
      </c>
      <c r="C1531" s="20">
        <v>5927</v>
      </c>
      <c r="D1531" t="s">
        <v>17643</v>
      </c>
      <c r="E1531" s="45">
        <v>41394</v>
      </c>
      <c r="F1531" s="220">
        <f t="shared" si="58"/>
        <v>41425</v>
      </c>
    </row>
    <row r="1532" spans="1:6">
      <c r="A1532" s="20">
        <v>5926</v>
      </c>
      <c r="B1532" s="29" t="s">
        <v>13615</v>
      </c>
      <c r="C1532" s="20">
        <v>5926</v>
      </c>
      <c r="D1532" t="s">
        <v>17646</v>
      </c>
      <c r="E1532" s="45">
        <v>41394</v>
      </c>
      <c r="F1532" s="220">
        <f t="shared" si="58"/>
        <v>41425</v>
      </c>
    </row>
    <row r="1533" spans="1:6">
      <c r="A1533" s="20">
        <v>5897</v>
      </c>
      <c r="B1533" s="10" t="s">
        <v>163</v>
      </c>
      <c r="C1533" s="20">
        <v>5897</v>
      </c>
      <c r="D1533" t="s">
        <v>17654</v>
      </c>
      <c r="E1533" s="45">
        <v>41394</v>
      </c>
      <c r="F1533" s="220">
        <f t="shared" si="58"/>
        <v>41425</v>
      </c>
    </row>
    <row r="1534" spans="1:6">
      <c r="A1534" s="20">
        <v>5896</v>
      </c>
      <c r="B1534" s="29" t="s">
        <v>163</v>
      </c>
      <c r="C1534" s="20">
        <v>5896</v>
      </c>
      <c r="D1534" t="s">
        <v>17604</v>
      </c>
      <c r="E1534" s="45">
        <v>41394</v>
      </c>
      <c r="F1534" s="220">
        <f t="shared" si="58"/>
        <v>41425</v>
      </c>
    </row>
    <row r="1535" spans="1:6">
      <c r="A1535" s="20">
        <v>5892</v>
      </c>
      <c r="B1535" s="29" t="s">
        <v>163</v>
      </c>
      <c r="C1535" s="20">
        <v>5892</v>
      </c>
      <c r="D1535" t="s">
        <v>17606</v>
      </c>
      <c r="E1535" s="45">
        <v>41394</v>
      </c>
      <c r="F1535" s="220">
        <f t="shared" si="58"/>
        <v>41425</v>
      </c>
    </row>
    <row r="1536" spans="1:6">
      <c r="A1536" s="20">
        <v>5848</v>
      </c>
      <c r="B1536" s="10" t="s">
        <v>13637</v>
      </c>
      <c r="C1536" s="20">
        <v>5848</v>
      </c>
      <c r="D1536" t="s">
        <v>17570</v>
      </c>
      <c r="E1536" s="18">
        <v>41388</v>
      </c>
      <c r="F1536" s="220">
        <f t="shared" si="58"/>
        <v>41419</v>
      </c>
    </row>
    <row r="1537" spans="1:6">
      <c r="A1537" s="20">
        <v>5849</v>
      </c>
      <c r="B1537" s="29" t="s">
        <v>13637</v>
      </c>
      <c r="C1537" s="20">
        <v>5849</v>
      </c>
      <c r="D1537" t="s">
        <v>17496</v>
      </c>
      <c r="E1537" s="45">
        <v>41387</v>
      </c>
      <c r="F1537" s="220">
        <f t="shared" si="58"/>
        <v>41418</v>
      </c>
    </row>
    <row r="1538" spans="1:6">
      <c r="A1538" s="20">
        <v>5850</v>
      </c>
      <c r="B1538" s="10" t="s">
        <v>13637</v>
      </c>
      <c r="C1538" s="20">
        <v>5850</v>
      </c>
      <c r="D1538" t="s">
        <v>17573</v>
      </c>
      <c r="E1538" s="18">
        <v>41388</v>
      </c>
      <c r="F1538" s="220">
        <f t="shared" si="58"/>
        <v>41419</v>
      </c>
    </row>
    <row r="1539" spans="1:6">
      <c r="A1539" s="20">
        <v>5412</v>
      </c>
      <c r="B1539" s="29" t="s">
        <v>8975</v>
      </c>
      <c r="C1539" s="20">
        <v>5412</v>
      </c>
      <c r="D1539" t="s">
        <v>17499</v>
      </c>
      <c r="E1539" s="18">
        <v>41386</v>
      </c>
      <c r="F1539" s="220">
        <f t="shared" si="58"/>
        <v>41417</v>
      </c>
    </row>
    <row r="1540" spans="1:6">
      <c r="A1540" s="20">
        <v>5411</v>
      </c>
      <c r="B1540" s="10" t="s">
        <v>8975</v>
      </c>
      <c r="C1540" s="20">
        <v>5411</v>
      </c>
      <c r="D1540" t="s">
        <v>17502</v>
      </c>
      <c r="E1540" s="18">
        <v>41387</v>
      </c>
      <c r="F1540" s="220">
        <f t="shared" ref="F1540:F1603" si="59">E1540+31</f>
        <v>41418</v>
      </c>
    </row>
    <row r="1541" spans="1:6">
      <c r="A1541" s="20">
        <v>5410</v>
      </c>
      <c r="B1541" s="10" t="s">
        <v>8975</v>
      </c>
      <c r="C1541" s="20">
        <v>5410</v>
      </c>
      <c r="D1541" t="s">
        <v>17505</v>
      </c>
      <c r="E1541" s="18">
        <v>41388</v>
      </c>
      <c r="F1541" s="220">
        <f t="shared" si="59"/>
        <v>41419</v>
      </c>
    </row>
    <row r="1542" spans="1:6">
      <c r="A1542" s="20">
        <v>5407</v>
      </c>
      <c r="B1542" s="29" t="s">
        <v>8975</v>
      </c>
      <c r="C1542" s="20">
        <v>5407</v>
      </c>
      <c r="D1542" t="s">
        <v>17509</v>
      </c>
      <c r="E1542" s="18">
        <v>41386</v>
      </c>
      <c r="F1542" s="220">
        <f t="shared" si="59"/>
        <v>41417</v>
      </c>
    </row>
    <row r="1543" spans="1:6">
      <c r="A1543" s="20">
        <v>5409</v>
      </c>
      <c r="B1543" s="10" t="s">
        <v>8975</v>
      </c>
      <c r="C1543" s="20">
        <v>5409</v>
      </c>
      <c r="D1543" t="s">
        <v>17511</v>
      </c>
      <c r="E1543" s="18">
        <v>41387</v>
      </c>
      <c r="F1543" s="220">
        <f t="shared" si="59"/>
        <v>41418</v>
      </c>
    </row>
    <row r="1544" spans="1:6">
      <c r="A1544" s="20">
        <v>5444</v>
      </c>
      <c r="B1544" s="29" t="s">
        <v>13663</v>
      </c>
      <c r="C1544" s="20">
        <v>5444</v>
      </c>
      <c r="D1544" t="s">
        <v>17665</v>
      </c>
      <c r="E1544" s="45">
        <v>41394</v>
      </c>
      <c r="F1544" s="220">
        <f t="shared" si="59"/>
        <v>41425</v>
      </c>
    </row>
    <row r="1545" spans="1:6">
      <c r="A1545" s="20">
        <v>5505</v>
      </c>
      <c r="B1545" s="29" t="s">
        <v>13665</v>
      </c>
      <c r="C1545" s="20">
        <v>5505</v>
      </c>
      <c r="D1545" t="s">
        <v>17670</v>
      </c>
      <c r="E1545" s="45">
        <v>41394</v>
      </c>
      <c r="F1545" s="220">
        <f t="shared" si="59"/>
        <v>41425</v>
      </c>
    </row>
    <row r="1546" spans="1:6">
      <c r="A1546" s="20">
        <v>5669</v>
      </c>
      <c r="B1546" s="29" t="s">
        <v>13726</v>
      </c>
      <c r="C1546" s="20">
        <v>5669</v>
      </c>
      <c r="D1546" t="s">
        <v>17610</v>
      </c>
      <c r="E1546" s="45">
        <v>41394</v>
      </c>
      <c r="F1546" s="220">
        <f t="shared" si="59"/>
        <v>41425</v>
      </c>
    </row>
    <row r="1547" spans="1:6">
      <c r="A1547" s="20">
        <v>5670</v>
      </c>
      <c r="B1547" s="29" t="s">
        <v>13726</v>
      </c>
      <c r="C1547" s="20">
        <v>5670</v>
      </c>
      <c r="D1547" t="s">
        <v>17676</v>
      </c>
      <c r="E1547" s="45">
        <v>41394</v>
      </c>
      <c r="F1547" s="220">
        <f t="shared" si="59"/>
        <v>41425</v>
      </c>
    </row>
    <row r="1548" spans="1:6">
      <c r="A1548" s="20">
        <v>5671</v>
      </c>
      <c r="B1548" s="29" t="s">
        <v>13726</v>
      </c>
      <c r="C1548" s="20">
        <v>5671</v>
      </c>
      <c r="D1548" t="s">
        <v>17679</v>
      </c>
      <c r="E1548" s="45">
        <v>41394</v>
      </c>
      <c r="F1548" s="220">
        <f t="shared" si="59"/>
        <v>41425</v>
      </c>
    </row>
    <row r="1549" spans="1:6">
      <c r="A1549" s="20">
        <v>5675</v>
      </c>
      <c r="B1549" s="29" t="s">
        <v>13726</v>
      </c>
      <c r="C1549" s="20">
        <v>5675</v>
      </c>
      <c r="D1549" t="s">
        <v>17682</v>
      </c>
      <c r="E1549" s="45">
        <v>41394</v>
      </c>
      <c r="F1549" s="220">
        <f t="shared" si="59"/>
        <v>41425</v>
      </c>
    </row>
    <row r="1550" spans="1:6">
      <c r="A1550" s="20">
        <v>5703</v>
      </c>
      <c r="B1550" s="29" t="s">
        <v>13726</v>
      </c>
      <c r="C1550" s="20">
        <v>5703</v>
      </c>
      <c r="D1550" t="s">
        <v>17688</v>
      </c>
      <c r="E1550" s="45">
        <v>41394</v>
      </c>
      <c r="F1550" s="220">
        <f t="shared" si="59"/>
        <v>41425</v>
      </c>
    </row>
    <row r="1551" spans="1:6">
      <c r="A1551" s="20">
        <v>5822</v>
      </c>
      <c r="B1551" s="29" t="s">
        <v>1858</v>
      </c>
      <c r="C1551" s="20">
        <v>5822</v>
      </c>
      <c r="D1551" t="s">
        <v>17613</v>
      </c>
      <c r="E1551" s="45">
        <v>41390</v>
      </c>
      <c r="F1551" s="220">
        <f t="shared" si="59"/>
        <v>41421</v>
      </c>
    </row>
    <row r="1552" spans="1:6">
      <c r="A1552" s="20">
        <v>6718</v>
      </c>
      <c r="B1552" s="29" t="s">
        <v>167</v>
      </c>
      <c r="C1552" s="20">
        <v>6718</v>
      </c>
      <c r="D1552" t="s">
        <v>17515</v>
      </c>
      <c r="E1552" s="18">
        <v>41388</v>
      </c>
      <c r="F1552" s="220">
        <f t="shared" si="59"/>
        <v>41419</v>
      </c>
    </row>
    <row r="1553" spans="1:6">
      <c r="A1553" s="20">
        <v>6706</v>
      </c>
      <c r="B1553" s="29" t="s">
        <v>167</v>
      </c>
      <c r="C1553" s="20">
        <v>6706</v>
      </c>
      <c r="D1553" t="s">
        <v>17616</v>
      </c>
      <c r="E1553" s="45">
        <v>41393</v>
      </c>
      <c r="F1553" s="220">
        <f t="shared" si="59"/>
        <v>41424</v>
      </c>
    </row>
    <row r="1554" spans="1:6">
      <c r="A1554" s="20">
        <v>6700</v>
      </c>
      <c r="B1554" s="29" t="s">
        <v>167</v>
      </c>
      <c r="C1554" s="20">
        <v>6700</v>
      </c>
      <c r="D1554" t="s">
        <v>17577</v>
      </c>
      <c r="E1554" s="44">
        <v>41389</v>
      </c>
      <c r="F1554" s="220">
        <f t="shared" si="59"/>
        <v>41420</v>
      </c>
    </row>
    <row r="1555" spans="1:6">
      <c r="A1555" s="20">
        <v>6703</v>
      </c>
      <c r="B1555" s="29" t="s">
        <v>167</v>
      </c>
      <c r="C1555" s="20">
        <v>6703</v>
      </c>
      <c r="D1555" t="s">
        <v>17518</v>
      </c>
      <c r="E1555" s="18">
        <v>41387</v>
      </c>
      <c r="F1555" s="220">
        <f t="shared" si="59"/>
        <v>41418</v>
      </c>
    </row>
    <row r="1556" spans="1:6">
      <c r="A1556" s="20">
        <v>6698</v>
      </c>
      <c r="B1556" s="29" t="s">
        <v>167</v>
      </c>
      <c r="C1556" s="20">
        <v>6698</v>
      </c>
      <c r="D1556" s="15" t="s">
        <v>17925</v>
      </c>
      <c r="E1556" s="45">
        <v>41394</v>
      </c>
      <c r="F1556" s="220">
        <f t="shared" si="59"/>
        <v>41425</v>
      </c>
    </row>
    <row r="1557" spans="1:6">
      <c r="A1557" s="20">
        <v>6697</v>
      </c>
      <c r="B1557" s="29" t="s">
        <v>167</v>
      </c>
      <c r="C1557" s="20">
        <v>6697</v>
      </c>
      <c r="D1557" t="s">
        <v>17580</v>
      </c>
      <c r="E1557" s="45">
        <v>41390</v>
      </c>
      <c r="F1557" s="220">
        <f t="shared" si="59"/>
        <v>41421</v>
      </c>
    </row>
    <row r="1558" spans="1:6">
      <c r="A1558" s="20">
        <v>6695</v>
      </c>
      <c r="B1558" s="29" t="s">
        <v>167</v>
      </c>
      <c r="C1558" s="20">
        <v>6695</v>
      </c>
      <c r="D1558" t="s">
        <v>17582</v>
      </c>
      <c r="E1558" s="45">
        <v>41388</v>
      </c>
      <c r="F1558" s="220">
        <f t="shared" si="59"/>
        <v>41419</v>
      </c>
    </row>
    <row r="1559" spans="1:6">
      <c r="A1559" s="20">
        <v>6690</v>
      </c>
      <c r="B1559" s="29" t="s">
        <v>167</v>
      </c>
      <c r="C1559" s="20">
        <v>6690</v>
      </c>
      <c r="D1559" t="s">
        <v>17620</v>
      </c>
      <c r="E1559" s="45">
        <v>41394</v>
      </c>
      <c r="F1559" s="220">
        <f t="shared" si="59"/>
        <v>41425</v>
      </c>
    </row>
    <row r="1560" spans="1:6">
      <c r="A1560" s="20">
        <v>6689</v>
      </c>
      <c r="B1560" s="29" t="s">
        <v>167</v>
      </c>
      <c r="C1560" s="20">
        <v>6689</v>
      </c>
      <c r="D1560" s="15" t="s">
        <v>17926</v>
      </c>
      <c r="E1560" s="45">
        <v>41394</v>
      </c>
      <c r="F1560" s="220">
        <f t="shared" si="59"/>
        <v>41425</v>
      </c>
    </row>
    <row r="1561" spans="1:6">
      <c r="A1561" s="20">
        <v>6668</v>
      </c>
      <c r="B1561" s="29" t="s">
        <v>167</v>
      </c>
      <c r="C1561" s="20">
        <v>6668</v>
      </c>
      <c r="D1561" t="s">
        <v>17626</v>
      </c>
      <c r="E1561" s="45">
        <v>41394</v>
      </c>
      <c r="F1561" s="220">
        <f t="shared" si="59"/>
        <v>41425</v>
      </c>
    </row>
    <row r="1562" spans="1:6">
      <c r="A1562" s="20">
        <v>6663</v>
      </c>
      <c r="B1562" s="29" t="s">
        <v>167</v>
      </c>
      <c r="C1562" s="20">
        <v>6663</v>
      </c>
      <c r="D1562" t="s">
        <v>17628</v>
      </c>
      <c r="E1562" s="45">
        <v>41390</v>
      </c>
      <c r="F1562" s="220">
        <f t="shared" si="59"/>
        <v>41421</v>
      </c>
    </row>
    <row r="1563" spans="1:6">
      <c r="A1563" s="20">
        <v>6661</v>
      </c>
      <c r="B1563" s="29" t="s">
        <v>167</v>
      </c>
      <c r="C1563" s="20">
        <v>6661</v>
      </c>
      <c r="D1563" t="s">
        <v>17630</v>
      </c>
      <c r="E1563" s="45">
        <v>41393</v>
      </c>
      <c r="F1563" s="220">
        <f t="shared" si="59"/>
        <v>41424</v>
      </c>
    </row>
    <row r="1564" spans="1:6" ht="15.75" thickBot="1">
      <c r="A1564" s="20">
        <v>6657</v>
      </c>
      <c r="B1564" s="29" t="s">
        <v>167</v>
      </c>
      <c r="C1564" s="20">
        <v>6657</v>
      </c>
      <c r="D1564" t="s">
        <v>17634</v>
      </c>
      <c r="E1564" s="45">
        <v>41394</v>
      </c>
      <c r="F1564" s="220">
        <f t="shared" si="59"/>
        <v>41425</v>
      </c>
    </row>
    <row r="1565" spans="1:6">
      <c r="D1565" s="209" t="s">
        <v>19776</v>
      </c>
      <c r="E1565" s="291">
        <v>41449</v>
      </c>
      <c r="F1565" s="220">
        <f t="shared" si="59"/>
        <v>41480</v>
      </c>
    </row>
    <row r="1566" spans="1:6">
      <c r="D1566" s="216" t="s">
        <v>19407</v>
      </c>
      <c r="E1566" s="292">
        <v>41429</v>
      </c>
      <c r="F1566" s="220">
        <f t="shared" si="59"/>
        <v>41460</v>
      </c>
    </row>
    <row r="1567" spans="1:6">
      <c r="D1567" s="216" t="s">
        <v>17652</v>
      </c>
      <c r="E1567" s="292">
        <v>41453</v>
      </c>
      <c r="F1567" s="220">
        <f t="shared" si="59"/>
        <v>41484</v>
      </c>
    </row>
    <row r="1568" spans="1:6">
      <c r="D1568" s="216" t="s">
        <v>19876</v>
      </c>
      <c r="E1568" s="292">
        <v>41452</v>
      </c>
      <c r="F1568" s="220">
        <f t="shared" si="59"/>
        <v>41483</v>
      </c>
    </row>
    <row r="1569" spans="4:6">
      <c r="D1569" s="216" t="s">
        <v>19412</v>
      </c>
      <c r="E1569" s="292">
        <v>41428</v>
      </c>
      <c r="F1569" s="220">
        <f t="shared" si="59"/>
        <v>41459</v>
      </c>
    </row>
    <row r="1570" spans="4:6">
      <c r="D1570" s="216" t="s">
        <v>19816</v>
      </c>
      <c r="E1570" s="292">
        <v>41450</v>
      </c>
      <c r="F1570" s="220">
        <f t="shared" si="59"/>
        <v>41481</v>
      </c>
    </row>
    <row r="1571" spans="4:6">
      <c r="D1571" s="216" t="s">
        <v>19953</v>
      </c>
      <c r="E1571" s="292">
        <v>41452</v>
      </c>
      <c r="F1571" s="220">
        <f t="shared" si="59"/>
        <v>41483</v>
      </c>
    </row>
    <row r="1572" spans="4:6">
      <c r="D1572" s="216" t="s">
        <v>19847</v>
      </c>
      <c r="E1572" s="292">
        <v>41452</v>
      </c>
      <c r="F1572" s="220">
        <f t="shared" si="59"/>
        <v>41483</v>
      </c>
    </row>
    <row r="1573" spans="4:6">
      <c r="D1573" s="216" t="s">
        <v>19684</v>
      </c>
      <c r="E1573" s="292">
        <v>41444</v>
      </c>
      <c r="F1573" s="220">
        <f t="shared" si="59"/>
        <v>41475</v>
      </c>
    </row>
    <row r="1574" spans="4:6">
      <c r="D1574" s="216" t="s">
        <v>19398</v>
      </c>
      <c r="E1574" s="292">
        <v>41428</v>
      </c>
      <c r="F1574" s="220">
        <f t="shared" si="59"/>
        <v>41459</v>
      </c>
    </row>
    <row r="1575" spans="4:6">
      <c r="D1575" s="216" t="s">
        <v>19401</v>
      </c>
      <c r="E1575" s="292">
        <v>41428</v>
      </c>
      <c r="F1575" s="220">
        <f t="shared" si="59"/>
        <v>41459</v>
      </c>
    </row>
    <row r="1576" spans="4:6">
      <c r="D1576" s="216" t="s">
        <v>19404</v>
      </c>
      <c r="E1576" s="292">
        <v>41428</v>
      </c>
      <c r="F1576" s="220">
        <f t="shared" si="59"/>
        <v>41459</v>
      </c>
    </row>
    <row r="1577" spans="4:6">
      <c r="D1577" s="216" t="s">
        <v>19617</v>
      </c>
      <c r="E1577" s="292">
        <v>41438</v>
      </c>
      <c r="F1577" s="220">
        <f t="shared" si="59"/>
        <v>41469</v>
      </c>
    </row>
    <row r="1578" spans="4:6">
      <c r="D1578" s="216" t="s">
        <v>20064</v>
      </c>
      <c r="E1578" s="292">
        <v>41453</v>
      </c>
      <c r="F1578" s="220">
        <f t="shared" si="59"/>
        <v>41484</v>
      </c>
    </row>
    <row r="1579" spans="4:6">
      <c r="D1579" s="216" t="s">
        <v>20067</v>
      </c>
      <c r="E1579" s="292">
        <v>41453</v>
      </c>
      <c r="F1579" s="220">
        <f t="shared" si="59"/>
        <v>41484</v>
      </c>
    </row>
    <row r="1580" spans="4:6">
      <c r="D1580" s="216" t="s">
        <v>7802</v>
      </c>
      <c r="E1580" s="292">
        <v>41453</v>
      </c>
      <c r="F1580" s="220">
        <f t="shared" si="59"/>
        <v>41484</v>
      </c>
    </row>
    <row r="1581" spans="4:6">
      <c r="D1581" s="216" t="s">
        <v>19987</v>
      </c>
      <c r="E1581" s="292">
        <v>41452</v>
      </c>
      <c r="F1581" s="220">
        <f t="shared" si="59"/>
        <v>41483</v>
      </c>
    </row>
    <row r="1582" spans="4:6">
      <c r="D1582" s="216" t="s">
        <v>20032</v>
      </c>
      <c r="E1582" s="292">
        <v>41452</v>
      </c>
      <c r="F1582" s="220">
        <f t="shared" si="59"/>
        <v>41483</v>
      </c>
    </row>
    <row r="1583" spans="4:6">
      <c r="D1583" s="216" t="s">
        <v>18475</v>
      </c>
      <c r="E1583" s="292">
        <v>41453</v>
      </c>
      <c r="F1583" s="220">
        <f t="shared" si="59"/>
        <v>41484</v>
      </c>
    </row>
    <row r="1584" spans="4:6">
      <c r="D1584" s="216" t="s">
        <v>19878</v>
      </c>
      <c r="E1584" s="292">
        <v>41449</v>
      </c>
      <c r="F1584" s="220">
        <f t="shared" si="59"/>
        <v>41480</v>
      </c>
    </row>
    <row r="1585" spans="4:6">
      <c r="D1585" s="216" t="s">
        <v>19881</v>
      </c>
      <c r="E1585" s="292">
        <v>41449</v>
      </c>
      <c r="F1585" s="220">
        <f t="shared" si="59"/>
        <v>41480</v>
      </c>
    </row>
    <row r="1586" spans="4:6">
      <c r="D1586" s="216" t="s">
        <v>19884</v>
      </c>
      <c r="E1586" s="292">
        <v>41449</v>
      </c>
      <c r="F1586" s="220">
        <f t="shared" si="59"/>
        <v>41480</v>
      </c>
    </row>
    <row r="1587" spans="4:6">
      <c r="D1587" s="216" t="s">
        <v>19888</v>
      </c>
      <c r="E1587" s="292">
        <v>41449</v>
      </c>
      <c r="F1587" s="220">
        <f t="shared" si="59"/>
        <v>41480</v>
      </c>
    </row>
    <row r="1588" spans="4:6">
      <c r="D1588" s="216" t="s">
        <v>19442</v>
      </c>
      <c r="E1588" s="292">
        <v>41432</v>
      </c>
      <c r="F1588" s="220">
        <f t="shared" si="59"/>
        <v>41463</v>
      </c>
    </row>
    <row r="1589" spans="4:6">
      <c r="D1589" s="216" t="s">
        <v>19444</v>
      </c>
      <c r="E1589" s="292">
        <v>41429</v>
      </c>
      <c r="F1589" s="220">
        <f t="shared" si="59"/>
        <v>41460</v>
      </c>
    </row>
    <row r="1590" spans="4:6">
      <c r="D1590" s="216" t="s">
        <v>19448</v>
      </c>
      <c r="E1590" s="292">
        <v>41430</v>
      </c>
      <c r="F1590" s="220">
        <f t="shared" si="59"/>
        <v>41461</v>
      </c>
    </row>
    <row r="1591" spans="4:6">
      <c r="D1591" s="216" t="s">
        <v>19451</v>
      </c>
      <c r="E1591" s="292">
        <v>41429</v>
      </c>
      <c r="F1591" s="220">
        <f t="shared" si="59"/>
        <v>41460</v>
      </c>
    </row>
    <row r="1592" spans="4:6">
      <c r="D1592" s="216" t="s">
        <v>19454</v>
      </c>
      <c r="E1592" s="292">
        <v>41429</v>
      </c>
      <c r="F1592" s="220">
        <f t="shared" si="59"/>
        <v>41460</v>
      </c>
    </row>
    <row r="1593" spans="4:6">
      <c r="D1593" s="216" t="s">
        <v>19430</v>
      </c>
      <c r="E1593" s="292">
        <v>41429</v>
      </c>
      <c r="F1593" s="220">
        <f t="shared" si="59"/>
        <v>41460</v>
      </c>
    </row>
    <row r="1594" spans="4:6">
      <c r="D1594" s="216" t="s">
        <v>19335</v>
      </c>
      <c r="E1594" s="292">
        <v>41428</v>
      </c>
      <c r="F1594" s="220">
        <f t="shared" si="59"/>
        <v>41459</v>
      </c>
    </row>
    <row r="1595" spans="4:6">
      <c r="D1595" s="216" t="s">
        <v>19337</v>
      </c>
      <c r="E1595" s="292">
        <v>41428</v>
      </c>
      <c r="F1595" s="220">
        <f t="shared" si="59"/>
        <v>41459</v>
      </c>
    </row>
    <row r="1596" spans="4:6">
      <c r="D1596" s="216" t="s">
        <v>19437</v>
      </c>
      <c r="E1596" s="292">
        <v>41429</v>
      </c>
      <c r="F1596" s="220">
        <f t="shared" si="59"/>
        <v>41460</v>
      </c>
    </row>
    <row r="1597" spans="4:6">
      <c r="D1597" s="216" t="s">
        <v>19440</v>
      </c>
      <c r="E1597" s="292">
        <v>41429</v>
      </c>
      <c r="F1597" s="220">
        <f t="shared" si="59"/>
        <v>41460</v>
      </c>
    </row>
    <row r="1598" spans="4:6">
      <c r="D1598" s="216" t="s">
        <v>19643</v>
      </c>
      <c r="E1598" s="292">
        <v>41443</v>
      </c>
      <c r="F1598" s="220">
        <f t="shared" si="59"/>
        <v>41474</v>
      </c>
    </row>
    <row r="1599" spans="4:6">
      <c r="D1599" s="216" t="s">
        <v>19418</v>
      </c>
      <c r="E1599" s="292">
        <v>41428</v>
      </c>
      <c r="F1599" s="220">
        <f t="shared" si="59"/>
        <v>41459</v>
      </c>
    </row>
    <row r="1600" spans="4:6">
      <c r="D1600" s="216" t="s">
        <v>19421</v>
      </c>
      <c r="E1600" s="292">
        <v>41429</v>
      </c>
      <c r="F1600" s="220">
        <f t="shared" si="59"/>
        <v>41460</v>
      </c>
    </row>
    <row r="1601" spans="4:6">
      <c r="D1601" s="216" t="s">
        <v>19415</v>
      </c>
      <c r="E1601" s="292">
        <v>41428</v>
      </c>
      <c r="F1601" s="220">
        <f t="shared" si="59"/>
        <v>41459</v>
      </c>
    </row>
    <row r="1602" spans="4:6">
      <c r="D1602" s="216" t="s">
        <v>19753</v>
      </c>
      <c r="E1602" s="292">
        <v>41445</v>
      </c>
      <c r="F1602" s="220">
        <f t="shared" si="59"/>
        <v>41476</v>
      </c>
    </row>
    <row r="1603" spans="4:6">
      <c r="D1603" s="216" t="s">
        <v>19756</v>
      </c>
      <c r="E1603" s="292">
        <v>41446</v>
      </c>
      <c r="F1603" s="220">
        <f t="shared" si="59"/>
        <v>41477</v>
      </c>
    </row>
    <row r="1604" spans="4:6">
      <c r="D1604" s="216" t="s">
        <v>19495</v>
      </c>
      <c r="E1604" s="292">
        <v>41452</v>
      </c>
      <c r="F1604" s="220">
        <f t="shared" ref="F1604:F1667" si="60">E1604+31</f>
        <v>41483</v>
      </c>
    </row>
    <row r="1605" spans="4:6">
      <c r="D1605" s="216" t="s">
        <v>19497</v>
      </c>
      <c r="E1605" s="292">
        <v>41453</v>
      </c>
      <c r="F1605" s="220">
        <f t="shared" si="60"/>
        <v>41484</v>
      </c>
    </row>
    <row r="1606" spans="4:6">
      <c r="D1606" s="216" t="s">
        <v>19499</v>
      </c>
      <c r="E1606" s="292">
        <v>41432</v>
      </c>
      <c r="F1606" s="220">
        <f t="shared" si="60"/>
        <v>41463</v>
      </c>
    </row>
    <row r="1607" spans="4:6">
      <c r="D1607" s="216" t="s">
        <v>19502</v>
      </c>
      <c r="E1607" s="292">
        <v>41453</v>
      </c>
      <c r="F1607" s="220">
        <f t="shared" si="60"/>
        <v>41484</v>
      </c>
    </row>
    <row r="1608" spans="4:6">
      <c r="D1608" s="216" t="s">
        <v>19782</v>
      </c>
      <c r="E1608" s="292">
        <v>41444</v>
      </c>
      <c r="F1608" s="220">
        <f t="shared" si="60"/>
        <v>41475</v>
      </c>
    </row>
    <row r="1609" spans="4:6">
      <c r="D1609" s="216" t="s">
        <v>19785</v>
      </c>
      <c r="E1609" s="292">
        <v>41444</v>
      </c>
      <c r="F1609" s="220">
        <f t="shared" si="60"/>
        <v>41475</v>
      </c>
    </row>
    <row r="1610" spans="4:6">
      <c r="D1610" s="216" t="s">
        <v>19788</v>
      </c>
      <c r="E1610" s="292">
        <v>41444</v>
      </c>
      <c r="F1610" s="220">
        <f t="shared" si="60"/>
        <v>41475</v>
      </c>
    </row>
    <row r="1611" spans="4:6">
      <c r="D1611" s="216" t="s">
        <v>19956</v>
      </c>
      <c r="E1611" s="292">
        <v>41452</v>
      </c>
      <c r="F1611" s="220">
        <f t="shared" si="60"/>
        <v>41483</v>
      </c>
    </row>
    <row r="1612" spans="4:6">
      <c r="D1612" s="216" t="s">
        <v>19942</v>
      </c>
      <c r="E1612" s="292">
        <v>41452</v>
      </c>
      <c r="F1612" s="220">
        <f t="shared" si="60"/>
        <v>41483</v>
      </c>
    </row>
    <row r="1613" spans="4:6">
      <c r="D1613" s="216" t="s">
        <v>19929</v>
      </c>
      <c r="E1613" s="292">
        <v>41449</v>
      </c>
      <c r="F1613" s="220">
        <f t="shared" si="60"/>
        <v>41480</v>
      </c>
    </row>
    <row r="1614" spans="4:6">
      <c r="D1614" s="216" t="s">
        <v>19932</v>
      </c>
      <c r="E1614" s="292">
        <v>41449</v>
      </c>
      <c r="F1614" s="220">
        <f t="shared" si="60"/>
        <v>41480</v>
      </c>
    </row>
    <row r="1615" spans="4:6">
      <c r="D1615" s="216" t="s">
        <v>19660</v>
      </c>
      <c r="E1615" s="292">
        <v>41443</v>
      </c>
      <c r="F1615" s="220">
        <f t="shared" si="60"/>
        <v>41474</v>
      </c>
    </row>
    <row r="1616" spans="4:6">
      <c r="D1616" s="216" t="s">
        <v>19688</v>
      </c>
      <c r="E1616" s="292">
        <v>41444</v>
      </c>
      <c r="F1616" s="220">
        <f t="shared" si="60"/>
        <v>41475</v>
      </c>
    </row>
    <row r="1617" spans="4:6">
      <c r="D1617" s="216" t="s">
        <v>19964</v>
      </c>
      <c r="E1617" s="292">
        <v>41452</v>
      </c>
      <c r="F1617" s="220">
        <f t="shared" si="60"/>
        <v>41483</v>
      </c>
    </row>
    <row r="1618" spans="4:6">
      <c r="D1618" s="216" t="s">
        <v>19769</v>
      </c>
      <c r="E1618" s="292">
        <v>41445</v>
      </c>
      <c r="F1618" s="220">
        <f t="shared" si="60"/>
        <v>41476</v>
      </c>
    </row>
    <row r="1619" spans="4:6">
      <c r="D1619" s="216" t="s">
        <v>19838</v>
      </c>
      <c r="E1619" s="292">
        <v>41452</v>
      </c>
      <c r="F1619" s="220">
        <f t="shared" si="60"/>
        <v>41483</v>
      </c>
    </row>
    <row r="1620" spans="4:6">
      <c r="D1620" s="216" t="s">
        <v>19950</v>
      </c>
      <c r="E1620" s="292">
        <v>41449</v>
      </c>
      <c r="F1620" s="220">
        <f t="shared" si="60"/>
        <v>41480</v>
      </c>
    </row>
    <row r="1621" spans="4:6">
      <c r="D1621" s="216" t="s">
        <v>19620</v>
      </c>
      <c r="E1621" s="292">
        <v>41442</v>
      </c>
      <c r="F1621" s="220">
        <f t="shared" si="60"/>
        <v>41473</v>
      </c>
    </row>
    <row r="1622" spans="4:6">
      <c r="D1622" s="216" t="s">
        <v>19623</v>
      </c>
      <c r="E1622" s="292">
        <v>41442</v>
      </c>
      <c r="F1622" s="220">
        <f t="shared" si="60"/>
        <v>41473</v>
      </c>
    </row>
    <row r="1623" spans="4:6">
      <c r="D1623" s="216" t="s">
        <v>19626</v>
      </c>
      <c r="E1623" s="292">
        <v>41439</v>
      </c>
      <c r="F1623" s="220">
        <f t="shared" si="60"/>
        <v>41470</v>
      </c>
    </row>
    <row r="1624" spans="4:6">
      <c r="D1624" s="216" t="s">
        <v>19805</v>
      </c>
      <c r="E1624" s="292">
        <v>41452</v>
      </c>
      <c r="F1624" s="220">
        <f t="shared" si="60"/>
        <v>41483</v>
      </c>
    </row>
    <row r="1625" spans="4:6">
      <c r="D1625" s="216" t="s">
        <v>19978</v>
      </c>
      <c r="E1625" s="292">
        <v>41453</v>
      </c>
      <c r="F1625" s="220">
        <f t="shared" si="60"/>
        <v>41484</v>
      </c>
    </row>
    <row r="1626" spans="4:6">
      <c r="D1626" s="216" t="s">
        <v>19947</v>
      </c>
      <c r="E1626" s="292">
        <v>41452</v>
      </c>
      <c r="F1626" s="220">
        <f t="shared" si="60"/>
        <v>41483</v>
      </c>
    </row>
    <row r="1627" spans="4:6">
      <c r="D1627" s="216" t="s">
        <v>20074</v>
      </c>
      <c r="E1627" s="292">
        <v>41452</v>
      </c>
      <c r="F1627" s="220">
        <f t="shared" si="60"/>
        <v>41483</v>
      </c>
    </row>
    <row r="1628" spans="4:6">
      <c r="D1628" s="216" t="s">
        <v>19904</v>
      </c>
      <c r="E1628" s="292">
        <v>41452</v>
      </c>
      <c r="F1628" s="220">
        <f t="shared" si="60"/>
        <v>41483</v>
      </c>
    </row>
    <row r="1629" spans="4:6">
      <c r="D1629" s="216" t="s">
        <v>19909</v>
      </c>
      <c r="E1629" s="292">
        <v>41452</v>
      </c>
      <c r="F1629" s="220">
        <f t="shared" si="60"/>
        <v>41483</v>
      </c>
    </row>
    <row r="1630" spans="4:6">
      <c r="D1630" s="216" t="s">
        <v>19772</v>
      </c>
      <c r="E1630" s="292">
        <v>41449</v>
      </c>
      <c r="F1630" s="220">
        <f t="shared" si="60"/>
        <v>41480</v>
      </c>
    </row>
    <row r="1631" spans="4:6">
      <c r="D1631" s="216" t="s">
        <v>19774</v>
      </c>
      <c r="E1631" s="292">
        <v>41449</v>
      </c>
      <c r="F1631" s="220">
        <f t="shared" si="60"/>
        <v>41480</v>
      </c>
    </row>
    <row r="1632" spans="4:6">
      <c r="D1632" s="216" t="s">
        <v>19580</v>
      </c>
      <c r="E1632" s="292">
        <v>41437</v>
      </c>
      <c r="F1632" s="220">
        <f t="shared" si="60"/>
        <v>41468</v>
      </c>
    </row>
    <row r="1633" spans="4:6">
      <c r="D1633" s="216" t="s">
        <v>19759</v>
      </c>
      <c r="E1633" s="292">
        <v>41449</v>
      </c>
      <c r="F1633" s="220">
        <f t="shared" si="60"/>
        <v>41480</v>
      </c>
    </row>
    <row r="1634" spans="4:6">
      <c r="D1634" s="216" t="s">
        <v>19762</v>
      </c>
      <c r="E1634" s="292">
        <v>41446</v>
      </c>
      <c r="F1634" s="220">
        <f t="shared" si="60"/>
        <v>41477</v>
      </c>
    </row>
    <row r="1635" spans="4:6">
      <c r="D1635" s="216" t="s">
        <v>19765</v>
      </c>
      <c r="E1635" s="292">
        <v>41449</v>
      </c>
      <c r="F1635" s="220">
        <f t="shared" si="60"/>
        <v>41480</v>
      </c>
    </row>
    <row r="1636" spans="4:6">
      <c r="D1636" s="216" t="s">
        <v>19219</v>
      </c>
      <c r="E1636" s="292">
        <v>41430</v>
      </c>
      <c r="F1636" s="220">
        <f t="shared" si="60"/>
        <v>41461</v>
      </c>
    </row>
    <row r="1637" spans="4:6">
      <c r="D1637" s="216" t="s">
        <v>19808</v>
      </c>
      <c r="E1637" s="292">
        <v>41453</v>
      </c>
      <c r="F1637" s="220">
        <f t="shared" si="60"/>
        <v>41484</v>
      </c>
    </row>
    <row r="1638" spans="4:6">
      <c r="D1638" s="216" t="s">
        <v>19811</v>
      </c>
      <c r="E1638" s="292">
        <v>41452</v>
      </c>
      <c r="F1638" s="220">
        <f t="shared" si="60"/>
        <v>41483</v>
      </c>
    </row>
    <row r="1639" spans="4:6">
      <c r="D1639" s="216" t="s">
        <v>19629</v>
      </c>
      <c r="E1639" s="292">
        <v>41443</v>
      </c>
      <c r="F1639" s="220">
        <f t="shared" si="60"/>
        <v>41474</v>
      </c>
    </row>
    <row r="1640" spans="4:6">
      <c r="D1640" s="216" t="s">
        <v>19636</v>
      </c>
      <c r="E1640" s="292">
        <v>41443</v>
      </c>
      <c r="F1640" s="220">
        <f t="shared" si="60"/>
        <v>41474</v>
      </c>
    </row>
    <row r="1641" spans="4:6">
      <c r="D1641" s="216" t="s">
        <v>19632</v>
      </c>
      <c r="E1641" s="292">
        <v>41439</v>
      </c>
      <c r="F1641" s="220">
        <f t="shared" si="60"/>
        <v>41470</v>
      </c>
    </row>
    <row r="1642" spans="4:6">
      <c r="D1642" s="216" t="s">
        <v>19639</v>
      </c>
      <c r="E1642" s="292">
        <v>41442</v>
      </c>
      <c r="F1642" s="220">
        <f t="shared" si="60"/>
        <v>41473</v>
      </c>
    </row>
    <row r="1643" spans="4:6">
      <c r="D1643" s="216" t="s">
        <v>19641</v>
      </c>
      <c r="E1643" s="292">
        <v>41449</v>
      </c>
      <c r="F1643" s="220">
        <f t="shared" si="60"/>
        <v>41480</v>
      </c>
    </row>
    <row r="1644" spans="4:6">
      <c r="D1644" s="216" t="s">
        <v>19648</v>
      </c>
      <c r="E1644" s="292">
        <v>41438</v>
      </c>
      <c r="F1644" s="220">
        <f t="shared" si="60"/>
        <v>41469</v>
      </c>
    </row>
    <row r="1645" spans="4:6">
      <c r="D1645" s="216" t="s">
        <v>19779</v>
      </c>
      <c r="E1645" s="292">
        <v>41449</v>
      </c>
      <c r="F1645" s="220">
        <f t="shared" si="60"/>
        <v>41480</v>
      </c>
    </row>
    <row r="1646" spans="4:6">
      <c r="D1646" s="216" t="s">
        <v>19509</v>
      </c>
      <c r="E1646" s="292">
        <v>41432</v>
      </c>
      <c r="F1646" s="220">
        <f t="shared" si="60"/>
        <v>41463</v>
      </c>
    </row>
    <row r="1647" spans="4:6">
      <c r="D1647" s="216" t="s">
        <v>19387</v>
      </c>
      <c r="E1647" s="292">
        <v>41430</v>
      </c>
      <c r="F1647" s="220">
        <f t="shared" si="60"/>
        <v>41461</v>
      </c>
    </row>
    <row r="1648" spans="4:6">
      <c r="D1648" s="216" t="s">
        <v>19465</v>
      </c>
      <c r="E1648" s="292">
        <v>41430</v>
      </c>
      <c r="F1648" s="220">
        <f t="shared" si="60"/>
        <v>41461</v>
      </c>
    </row>
    <row r="1649" spans="4:7">
      <c r="D1649" s="216" t="s">
        <v>19389</v>
      </c>
      <c r="E1649" s="292">
        <v>41429</v>
      </c>
      <c r="F1649" s="220">
        <f t="shared" si="60"/>
        <v>41460</v>
      </c>
    </row>
    <row r="1650" spans="4:7">
      <c r="D1650" s="216" t="s">
        <v>19367</v>
      </c>
      <c r="E1650" s="292">
        <v>41429</v>
      </c>
      <c r="F1650" s="220">
        <f t="shared" si="60"/>
        <v>41460</v>
      </c>
    </row>
    <row r="1651" spans="4:7">
      <c r="D1651" s="216" t="s">
        <v>19364</v>
      </c>
      <c r="E1651" s="292">
        <v>41429</v>
      </c>
      <c r="F1651" s="220">
        <f t="shared" si="60"/>
        <v>41460</v>
      </c>
    </row>
    <row r="1652" spans="4:7">
      <c r="D1652" s="216" t="s">
        <v>19360</v>
      </c>
      <c r="E1652" s="292">
        <v>41431</v>
      </c>
      <c r="F1652" s="220">
        <f t="shared" si="60"/>
        <v>41462</v>
      </c>
    </row>
    <row r="1653" spans="4:7">
      <c r="D1653" s="216" t="s">
        <v>18643</v>
      </c>
      <c r="E1653" s="292">
        <v>41450</v>
      </c>
      <c r="F1653" s="220">
        <f t="shared" si="60"/>
        <v>41481</v>
      </c>
    </row>
    <row r="1654" spans="4:7">
      <c r="D1654" s="216" t="s">
        <v>19558</v>
      </c>
      <c r="E1654" s="292">
        <v>41437</v>
      </c>
      <c r="F1654" s="220">
        <f t="shared" si="60"/>
        <v>41468</v>
      </c>
    </row>
    <row r="1655" spans="4:7">
      <c r="D1655" s="216" t="s">
        <v>19561</v>
      </c>
      <c r="E1655" s="292">
        <v>41436</v>
      </c>
      <c r="F1655" s="220">
        <f t="shared" si="60"/>
        <v>41467</v>
      </c>
    </row>
    <row r="1656" spans="4:7">
      <c r="D1656" s="216" t="s">
        <v>19512</v>
      </c>
      <c r="E1656" s="292">
        <v>41432</v>
      </c>
      <c r="F1656" s="220">
        <f t="shared" si="60"/>
        <v>41463</v>
      </c>
    </row>
    <row r="1657" spans="4:7">
      <c r="D1657" s="216" t="s">
        <v>19514</v>
      </c>
      <c r="E1657" s="292">
        <v>41432</v>
      </c>
      <c r="F1657" s="220">
        <f t="shared" si="60"/>
        <v>41463</v>
      </c>
    </row>
    <row r="1658" spans="4:7">
      <c r="D1658" s="216" t="s">
        <v>19984</v>
      </c>
      <c r="E1658" s="292">
        <v>41453</v>
      </c>
      <c r="F1658" s="220">
        <f t="shared" si="60"/>
        <v>41484</v>
      </c>
    </row>
    <row r="1659" spans="4:7">
      <c r="D1659" s="216" t="s">
        <v>19392</v>
      </c>
      <c r="E1659" s="292">
        <v>41429</v>
      </c>
      <c r="F1659" s="220">
        <f t="shared" si="60"/>
        <v>41460</v>
      </c>
    </row>
    <row r="1660" spans="4:7">
      <c r="D1660" s="216" t="s">
        <v>19834</v>
      </c>
      <c r="E1660" s="292">
        <v>41450</v>
      </c>
      <c r="F1660" s="220">
        <f t="shared" si="60"/>
        <v>41481</v>
      </c>
    </row>
    <row r="1661" spans="4:7">
      <c r="D1661" s="216" t="s">
        <v>19564</v>
      </c>
      <c r="E1661" s="292">
        <v>41435</v>
      </c>
      <c r="F1661" s="220">
        <f t="shared" si="60"/>
        <v>41466</v>
      </c>
    </row>
    <row r="1662" spans="4:7">
      <c r="D1662" s="216" t="s">
        <v>19358</v>
      </c>
      <c r="E1662" s="292">
        <v>41431</v>
      </c>
      <c r="F1662" s="220">
        <f t="shared" si="60"/>
        <v>41462</v>
      </c>
    </row>
    <row r="1663" spans="4:7" ht="15.75" thickBot="1">
      <c r="D1663" s="290" t="s">
        <v>20053</v>
      </c>
      <c r="E1663" s="293">
        <v>41453</v>
      </c>
      <c r="F1663" s="220">
        <f t="shared" si="60"/>
        <v>41484</v>
      </c>
    </row>
    <row r="1664" spans="4:7" ht="15.75" thickBot="1">
      <c r="D1664" s="22" t="s">
        <v>8579</v>
      </c>
      <c r="E1664" s="13">
        <v>41207</v>
      </c>
      <c r="F1664" s="15" t="s">
        <v>20109</v>
      </c>
      <c r="G1664" s="15"/>
    </row>
    <row r="1665" spans="4:6">
      <c r="D1665" s="294" t="s">
        <v>18409</v>
      </c>
      <c r="E1665" s="297">
        <v>41404</v>
      </c>
      <c r="F1665" s="220">
        <f t="shared" si="60"/>
        <v>41435</v>
      </c>
    </row>
    <row r="1666" spans="4:6">
      <c r="D1666" s="295" t="s">
        <v>18229</v>
      </c>
      <c r="E1666" s="298">
        <v>41404</v>
      </c>
      <c r="F1666" s="220">
        <f t="shared" si="60"/>
        <v>41435</v>
      </c>
    </row>
    <row r="1667" spans="4:6">
      <c r="D1667" s="295" t="s">
        <v>17668</v>
      </c>
      <c r="E1667" s="298">
        <v>41397</v>
      </c>
      <c r="F1667" s="220">
        <f t="shared" si="60"/>
        <v>41428</v>
      </c>
    </row>
    <row r="1668" spans="4:6">
      <c r="D1668" s="295" t="s">
        <v>17692</v>
      </c>
      <c r="E1668" s="298">
        <v>41396</v>
      </c>
      <c r="F1668" s="220">
        <f t="shared" ref="F1668:F1731" si="61">E1668+31</f>
        <v>41427</v>
      </c>
    </row>
    <row r="1669" spans="4:6">
      <c r="D1669" s="295" t="s">
        <v>17763</v>
      </c>
      <c r="E1669" s="298">
        <v>41396</v>
      </c>
      <c r="F1669" s="220">
        <f t="shared" si="61"/>
        <v>41427</v>
      </c>
    </row>
    <row r="1670" spans="4:6">
      <c r="D1670" s="295" t="s">
        <v>17735</v>
      </c>
      <c r="E1670" s="298">
        <v>41397</v>
      </c>
      <c r="F1670" s="220">
        <f t="shared" si="61"/>
        <v>41428</v>
      </c>
    </row>
    <row r="1671" spans="4:6">
      <c r="D1671" s="295" t="s">
        <v>19233</v>
      </c>
      <c r="E1671" s="298">
        <v>41422</v>
      </c>
      <c r="F1671" s="220">
        <f t="shared" si="61"/>
        <v>41453</v>
      </c>
    </row>
    <row r="1672" spans="4:6">
      <c r="D1672" s="295" t="s">
        <v>18214</v>
      </c>
      <c r="E1672" s="298">
        <v>41401</v>
      </c>
      <c r="F1672" s="220">
        <f t="shared" si="61"/>
        <v>41432</v>
      </c>
    </row>
    <row r="1673" spans="4:6">
      <c r="D1673" s="295" t="s">
        <v>18217</v>
      </c>
      <c r="E1673" s="298">
        <v>41402</v>
      </c>
      <c r="F1673" s="220">
        <f t="shared" si="61"/>
        <v>41433</v>
      </c>
    </row>
    <row r="1674" spans="4:6">
      <c r="D1674" s="295" t="s">
        <v>17663</v>
      </c>
      <c r="E1674" s="298">
        <v>41397</v>
      </c>
      <c r="F1674" s="220">
        <f t="shared" si="61"/>
        <v>41428</v>
      </c>
    </row>
    <row r="1675" spans="4:6">
      <c r="D1675" s="295" t="s">
        <v>17673</v>
      </c>
      <c r="E1675" s="298">
        <v>41396</v>
      </c>
      <c r="F1675" s="220">
        <f t="shared" si="61"/>
        <v>41427</v>
      </c>
    </row>
    <row r="1676" spans="4:6">
      <c r="D1676" s="295" t="s">
        <v>17738</v>
      </c>
      <c r="E1676" s="298">
        <v>41397</v>
      </c>
      <c r="F1676" s="220">
        <f t="shared" si="61"/>
        <v>41428</v>
      </c>
    </row>
    <row r="1677" spans="4:6">
      <c r="D1677" s="295" t="s">
        <v>18547</v>
      </c>
      <c r="E1677" s="298">
        <v>41408</v>
      </c>
      <c r="F1677" s="220">
        <f t="shared" si="61"/>
        <v>41439</v>
      </c>
    </row>
    <row r="1678" spans="4:6">
      <c r="D1678" s="295" t="s">
        <v>19204</v>
      </c>
      <c r="E1678" s="298">
        <v>41419</v>
      </c>
      <c r="F1678" s="220">
        <f t="shared" si="61"/>
        <v>41450</v>
      </c>
    </row>
    <row r="1679" spans="4:6">
      <c r="D1679" s="295" t="s">
        <v>19207</v>
      </c>
      <c r="E1679" s="298">
        <v>41417</v>
      </c>
      <c r="F1679" s="220">
        <f t="shared" si="61"/>
        <v>41448</v>
      </c>
    </row>
    <row r="1680" spans="4:6">
      <c r="D1680" s="295" t="s">
        <v>19210</v>
      </c>
      <c r="E1680" s="298">
        <v>41418</v>
      </c>
      <c r="F1680" s="220">
        <f t="shared" si="61"/>
        <v>41449</v>
      </c>
    </row>
    <row r="1681" spans="4:6">
      <c r="D1681" s="295" t="s">
        <v>18232</v>
      </c>
      <c r="E1681" s="298">
        <v>41402</v>
      </c>
      <c r="F1681" s="220">
        <f t="shared" si="61"/>
        <v>41433</v>
      </c>
    </row>
    <row r="1682" spans="4:6">
      <c r="D1682" s="295" t="s">
        <v>18235</v>
      </c>
      <c r="E1682" s="298">
        <v>41404</v>
      </c>
      <c r="F1682" s="220">
        <f t="shared" si="61"/>
        <v>41435</v>
      </c>
    </row>
    <row r="1683" spans="4:6">
      <c r="D1683" s="295" t="s">
        <v>18550</v>
      </c>
      <c r="E1683" s="298">
        <v>41408</v>
      </c>
      <c r="F1683" s="220">
        <f t="shared" si="61"/>
        <v>41439</v>
      </c>
    </row>
    <row r="1684" spans="4:6">
      <c r="D1684" s="295" t="s">
        <v>18237</v>
      </c>
      <c r="E1684" s="298">
        <v>41409</v>
      </c>
      <c r="F1684" s="220">
        <f t="shared" si="61"/>
        <v>41440</v>
      </c>
    </row>
    <row r="1685" spans="4:6">
      <c r="D1685" s="295" t="s">
        <v>18554</v>
      </c>
      <c r="E1685" s="298">
        <v>41409</v>
      </c>
      <c r="F1685" s="220">
        <f t="shared" si="61"/>
        <v>41440</v>
      </c>
    </row>
    <row r="1686" spans="4:6">
      <c r="D1686" s="295" t="s">
        <v>18239</v>
      </c>
      <c r="E1686" s="298">
        <v>41404</v>
      </c>
      <c r="F1686" s="220">
        <f t="shared" si="61"/>
        <v>41435</v>
      </c>
    </row>
    <row r="1687" spans="4:6">
      <c r="D1687" s="295" t="s">
        <v>18449</v>
      </c>
      <c r="E1687" s="298">
        <v>41404</v>
      </c>
      <c r="F1687" s="220">
        <f t="shared" si="61"/>
        <v>41435</v>
      </c>
    </row>
    <row r="1688" spans="4:6">
      <c r="D1688" s="295" t="s">
        <v>18416</v>
      </c>
      <c r="E1688" s="298">
        <v>41404</v>
      </c>
      <c r="F1688" s="220">
        <f t="shared" si="61"/>
        <v>41435</v>
      </c>
    </row>
    <row r="1689" spans="4:6">
      <c r="D1689" s="295" t="s">
        <v>18557</v>
      </c>
      <c r="E1689" s="298">
        <v>41408</v>
      </c>
      <c r="F1689" s="220">
        <f t="shared" si="61"/>
        <v>41439</v>
      </c>
    </row>
    <row r="1690" spans="4:6">
      <c r="D1690" s="295" t="s">
        <v>18241</v>
      </c>
      <c r="E1690" s="298">
        <v>41404</v>
      </c>
      <c r="F1690" s="220">
        <f t="shared" si="61"/>
        <v>41435</v>
      </c>
    </row>
    <row r="1691" spans="4:6">
      <c r="D1691" s="295" t="s">
        <v>18243</v>
      </c>
      <c r="E1691" s="298">
        <v>41402</v>
      </c>
      <c r="F1691" s="220">
        <f t="shared" si="61"/>
        <v>41433</v>
      </c>
    </row>
    <row r="1692" spans="4:6">
      <c r="D1692" s="295" t="s">
        <v>18562</v>
      </c>
      <c r="E1692" s="298">
        <v>41408</v>
      </c>
      <c r="F1692" s="220">
        <f t="shared" si="61"/>
        <v>41439</v>
      </c>
    </row>
    <row r="1693" spans="4:6">
      <c r="D1693" s="295" t="s">
        <v>18419</v>
      </c>
      <c r="E1693" s="298">
        <v>41408</v>
      </c>
      <c r="F1693" s="220">
        <f t="shared" si="61"/>
        <v>41439</v>
      </c>
    </row>
    <row r="1694" spans="4:6">
      <c r="D1694" s="295" t="s">
        <v>18540</v>
      </c>
      <c r="E1694" s="298">
        <v>41408</v>
      </c>
      <c r="F1694" s="220">
        <f t="shared" si="61"/>
        <v>41439</v>
      </c>
    </row>
    <row r="1695" spans="4:6">
      <c r="D1695" s="295" t="s">
        <v>19239</v>
      </c>
      <c r="E1695" s="298">
        <v>41421</v>
      </c>
      <c r="F1695" s="220">
        <f t="shared" si="61"/>
        <v>41452</v>
      </c>
    </row>
    <row r="1696" spans="4:6">
      <c r="D1696" s="295" t="s">
        <v>18626</v>
      </c>
      <c r="E1696" s="298">
        <v>41414</v>
      </c>
      <c r="F1696" s="220">
        <f t="shared" si="61"/>
        <v>41445</v>
      </c>
    </row>
    <row r="1697" spans="4:6">
      <c r="D1697" s="295" t="s">
        <v>19168</v>
      </c>
      <c r="E1697" s="298">
        <v>41417</v>
      </c>
      <c r="F1697" s="220">
        <f t="shared" si="61"/>
        <v>41448</v>
      </c>
    </row>
    <row r="1698" spans="4:6">
      <c r="D1698" s="295" t="s">
        <v>18568</v>
      </c>
      <c r="E1698" s="298">
        <v>41409</v>
      </c>
      <c r="F1698" s="220">
        <f t="shared" si="61"/>
        <v>41440</v>
      </c>
    </row>
    <row r="1699" spans="4:6">
      <c r="D1699" s="295" t="s">
        <v>18636</v>
      </c>
      <c r="E1699" s="298">
        <v>41410</v>
      </c>
      <c r="F1699" s="220">
        <f t="shared" si="61"/>
        <v>41441</v>
      </c>
    </row>
    <row r="1700" spans="4:6">
      <c r="D1700" s="295" t="s">
        <v>19172</v>
      </c>
      <c r="E1700" s="298">
        <v>41416</v>
      </c>
      <c r="F1700" s="220">
        <f t="shared" si="61"/>
        <v>41447</v>
      </c>
    </row>
    <row r="1701" spans="4:6">
      <c r="D1701" s="295" t="s">
        <v>19175</v>
      </c>
      <c r="E1701" s="298">
        <v>41416</v>
      </c>
      <c r="F1701" s="220">
        <f t="shared" si="61"/>
        <v>41447</v>
      </c>
    </row>
    <row r="1702" spans="4:6">
      <c r="D1702" s="295" t="s">
        <v>19178</v>
      </c>
      <c r="E1702" s="298">
        <v>41416</v>
      </c>
      <c r="F1702" s="220">
        <f t="shared" si="61"/>
        <v>41447</v>
      </c>
    </row>
    <row r="1703" spans="4:6">
      <c r="D1703" s="295" t="s">
        <v>19181</v>
      </c>
      <c r="E1703" s="298">
        <v>41415</v>
      </c>
      <c r="F1703" s="220">
        <f t="shared" si="61"/>
        <v>41446</v>
      </c>
    </row>
    <row r="1704" spans="4:6">
      <c r="D1704" s="295" t="s">
        <v>18585</v>
      </c>
      <c r="E1704" s="298">
        <v>41409</v>
      </c>
      <c r="F1704" s="220">
        <f t="shared" si="61"/>
        <v>41440</v>
      </c>
    </row>
    <row r="1705" spans="4:6">
      <c r="D1705" s="295" t="s">
        <v>18639</v>
      </c>
      <c r="E1705" s="298">
        <v>41411</v>
      </c>
      <c r="F1705" s="220">
        <f t="shared" si="61"/>
        <v>41442</v>
      </c>
    </row>
    <row r="1706" spans="4:6">
      <c r="D1706" s="20" t="s">
        <v>18494</v>
      </c>
      <c r="E1706" s="298">
        <v>41414</v>
      </c>
      <c r="F1706" s="220">
        <f t="shared" si="61"/>
        <v>41445</v>
      </c>
    </row>
    <row r="1707" spans="4:6">
      <c r="D1707" s="295" t="s">
        <v>19184</v>
      </c>
      <c r="E1707" s="298">
        <v>41416</v>
      </c>
      <c r="F1707" s="220">
        <f t="shared" si="61"/>
        <v>41447</v>
      </c>
    </row>
    <row r="1708" spans="4:6">
      <c r="D1708" s="295" t="s">
        <v>19187</v>
      </c>
      <c r="E1708" s="298">
        <v>41417</v>
      </c>
      <c r="F1708" s="220">
        <f t="shared" si="61"/>
        <v>41448</v>
      </c>
    </row>
    <row r="1709" spans="4:6">
      <c r="D1709" s="295" t="s">
        <v>19191</v>
      </c>
      <c r="E1709" s="298">
        <v>41419</v>
      </c>
      <c r="F1709" s="220">
        <f t="shared" si="61"/>
        <v>41450</v>
      </c>
    </row>
    <row r="1710" spans="4:6">
      <c r="D1710" s="295" t="s">
        <v>19228</v>
      </c>
      <c r="E1710" s="298">
        <v>41423</v>
      </c>
      <c r="F1710" s="220">
        <f t="shared" si="61"/>
        <v>41454</v>
      </c>
    </row>
    <row r="1711" spans="4:6">
      <c r="D1711" s="295" t="s">
        <v>17699</v>
      </c>
      <c r="E1711" s="298">
        <v>41396</v>
      </c>
      <c r="F1711" s="220">
        <f t="shared" si="61"/>
        <v>41427</v>
      </c>
    </row>
    <row r="1712" spans="4:6">
      <c r="D1712" s="295" t="s">
        <v>17772</v>
      </c>
      <c r="E1712" s="298">
        <v>41397</v>
      </c>
      <c r="F1712" s="220">
        <f t="shared" si="61"/>
        <v>41428</v>
      </c>
    </row>
    <row r="1713" spans="4:6">
      <c r="D1713" s="295" t="s">
        <v>19305</v>
      </c>
      <c r="E1713" s="298">
        <v>41423</v>
      </c>
      <c r="F1713" s="220">
        <f t="shared" si="61"/>
        <v>41454</v>
      </c>
    </row>
    <row r="1714" spans="4:6">
      <c r="D1714" s="295" t="s">
        <v>17624</v>
      </c>
      <c r="E1714" s="298">
        <v>41396</v>
      </c>
      <c r="F1714" s="220">
        <f t="shared" si="61"/>
        <v>41427</v>
      </c>
    </row>
    <row r="1715" spans="4:6">
      <c r="D1715" s="295" t="s">
        <v>19302</v>
      </c>
      <c r="E1715" s="298">
        <v>41423</v>
      </c>
      <c r="F1715" s="220">
        <f t="shared" si="61"/>
        <v>41454</v>
      </c>
    </row>
    <row r="1716" spans="4:6">
      <c r="D1716" s="295" t="s">
        <v>19297</v>
      </c>
      <c r="E1716" s="298">
        <v>41423</v>
      </c>
      <c r="F1716" s="220">
        <f t="shared" si="61"/>
        <v>41454</v>
      </c>
    </row>
    <row r="1717" spans="4:6">
      <c r="D1717" s="295" t="s">
        <v>19294</v>
      </c>
      <c r="E1717" s="298">
        <v>41423</v>
      </c>
      <c r="F1717" s="220">
        <f t="shared" si="61"/>
        <v>41454</v>
      </c>
    </row>
    <row r="1718" spans="4:6">
      <c r="D1718" s="295" t="s">
        <v>17767</v>
      </c>
      <c r="E1718" s="298">
        <v>41397</v>
      </c>
      <c r="F1718" s="220">
        <f t="shared" si="61"/>
        <v>41428</v>
      </c>
    </row>
    <row r="1719" spans="4:6" ht="15.75" thickBot="1">
      <c r="D1719" s="296" t="s">
        <v>18371</v>
      </c>
      <c r="E1719" s="299">
        <v>41403</v>
      </c>
      <c r="F1719" s="220">
        <f t="shared" si="61"/>
        <v>41434</v>
      </c>
    </row>
    <row r="1720" spans="4:6">
      <c r="D1720" s="209" t="s">
        <v>8234</v>
      </c>
      <c r="E1720" s="291">
        <v>41411</v>
      </c>
      <c r="F1720" s="220">
        <f t="shared" si="61"/>
        <v>41442</v>
      </c>
    </row>
    <row r="1721" spans="4:6">
      <c r="D1721" s="216" t="s">
        <v>19124</v>
      </c>
      <c r="E1721" s="292">
        <v>41414</v>
      </c>
      <c r="F1721" s="220">
        <f t="shared" si="61"/>
        <v>41445</v>
      </c>
    </row>
    <row r="1722" spans="4:6">
      <c r="D1722" s="216" t="s">
        <v>17708</v>
      </c>
      <c r="E1722" s="292">
        <v>41396</v>
      </c>
      <c r="F1722" s="220">
        <f t="shared" si="61"/>
        <v>41427</v>
      </c>
    </row>
    <row r="1723" spans="4:6">
      <c r="D1723" s="216" t="s">
        <v>17661</v>
      </c>
      <c r="E1723" s="292">
        <v>41396</v>
      </c>
      <c r="F1723" s="220">
        <f t="shared" si="61"/>
        <v>41427</v>
      </c>
    </row>
    <row r="1724" spans="4:6">
      <c r="D1724" s="216" t="s">
        <v>17729</v>
      </c>
      <c r="E1724" s="292">
        <v>41397</v>
      </c>
      <c r="F1724" s="220">
        <f t="shared" si="61"/>
        <v>41428</v>
      </c>
    </row>
    <row r="1725" spans="4:6">
      <c r="D1725" s="216" t="s">
        <v>17726</v>
      </c>
      <c r="E1725" s="292">
        <v>41396</v>
      </c>
      <c r="F1725" s="220">
        <f t="shared" si="61"/>
        <v>41427</v>
      </c>
    </row>
    <row r="1726" spans="4:6">
      <c r="D1726" s="216" t="s">
        <v>18405</v>
      </c>
      <c r="E1726" s="292">
        <v>41404</v>
      </c>
      <c r="F1726" s="220">
        <f t="shared" si="61"/>
        <v>41435</v>
      </c>
    </row>
    <row r="1727" spans="4:6">
      <c r="D1727" s="216" t="s">
        <v>18432</v>
      </c>
      <c r="E1727" s="292">
        <v>41404</v>
      </c>
      <c r="F1727" s="220">
        <f t="shared" si="61"/>
        <v>41435</v>
      </c>
    </row>
    <row r="1728" spans="4:6">
      <c r="D1728" s="216" t="s">
        <v>18407</v>
      </c>
      <c r="E1728" s="292">
        <v>41404</v>
      </c>
      <c r="F1728" s="220">
        <f t="shared" si="61"/>
        <v>41435</v>
      </c>
    </row>
    <row r="1729" spans="4:6">
      <c r="D1729" s="216" t="s">
        <v>17717</v>
      </c>
      <c r="E1729" s="292">
        <v>41397</v>
      </c>
      <c r="F1729" s="220">
        <f t="shared" si="61"/>
        <v>41428</v>
      </c>
    </row>
    <row r="1730" spans="4:6">
      <c r="D1730" s="216" t="s">
        <v>17814</v>
      </c>
      <c r="E1730" s="292">
        <v>41400</v>
      </c>
      <c r="F1730" s="220">
        <f t="shared" si="61"/>
        <v>41431</v>
      </c>
    </row>
    <row r="1731" spans="4:6">
      <c r="D1731" s="216" t="s">
        <v>17714</v>
      </c>
      <c r="E1731" s="292">
        <v>41397</v>
      </c>
      <c r="F1731" s="220">
        <f t="shared" si="61"/>
        <v>41428</v>
      </c>
    </row>
    <row r="1732" spans="4:6">
      <c r="D1732" s="216" t="s">
        <v>17711</v>
      </c>
      <c r="E1732" s="292">
        <v>41396</v>
      </c>
      <c r="F1732" s="220">
        <f t="shared" ref="F1732:F1795" si="62">E1732+31</f>
        <v>41427</v>
      </c>
    </row>
    <row r="1733" spans="4:6">
      <c r="D1733" s="216" t="s">
        <v>19326</v>
      </c>
      <c r="E1733" s="292">
        <v>41423</v>
      </c>
      <c r="F1733" s="220">
        <f t="shared" si="62"/>
        <v>41454</v>
      </c>
    </row>
    <row r="1734" spans="4:6">
      <c r="D1734" s="216" t="s">
        <v>19329</v>
      </c>
      <c r="E1734" s="292">
        <v>41423</v>
      </c>
      <c r="F1734" s="220">
        <f t="shared" si="62"/>
        <v>41454</v>
      </c>
    </row>
    <row r="1735" spans="4:6">
      <c r="D1735" s="216" t="s">
        <v>19211</v>
      </c>
      <c r="E1735" s="292">
        <v>41419</v>
      </c>
      <c r="F1735" s="220">
        <f t="shared" si="62"/>
        <v>41450</v>
      </c>
    </row>
    <row r="1736" spans="4:6">
      <c r="D1736" s="216" t="s">
        <v>18426</v>
      </c>
      <c r="E1736" s="292">
        <v>41404</v>
      </c>
      <c r="F1736" s="220">
        <f t="shared" si="62"/>
        <v>41435</v>
      </c>
    </row>
    <row r="1737" spans="4:6">
      <c r="D1737" s="216" t="s">
        <v>18208</v>
      </c>
      <c r="E1737" s="292">
        <v>41402</v>
      </c>
      <c r="F1737" s="220">
        <f t="shared" si="62"/>
        <v>41433</v>
      </c>
    </row>
    <row r="1738" spans="4:6">
      <c r="D1738" s="216" t="s">
        <v>18211</v>
      </c>
      <c r="E1738" s="292">
        <v>41402</v>
      </c>
      <c r="F1738" s="220">
        <f t="shared" si="62"/>
        <v>41433</v>
      </c>
    </row>
    <row r="1739" spans="4:6">
      <c r="D1739" s="216" t="s">
        <v>18402</v>
      </c>
      <c r="E1739" s="292">
        <v>41403</v>
      </c>
      <c r="F1739" s="220">
        <f t="shared" si="62"/>
        <v>41434</v>
      </c>
    </row>
    <row r="1740" spans="4:6">
      <c r="D1740" s="216" t="s">
        <v>17000</v>
      </c>
      <c r="E1740" s="292">
        <v>41407</v>
      </c>
      <c r="F1740" s="220">
        <f t="shared" si="62"/>
        <v>41438</v>
      </c>
    </row>
    <row r="1741" spans="4:6">
      <c r="D1741" s="216" t="s">
        <v>19245</v>
      </c>
      <c r="E1741" s="292">
        <v>41422</v>
      </c>
      <c r="F1741" s="220">
        <f t="shared" si="62"/>
        <v>41453</v>
      </c>
    </row>
    <row r="1742" spans="4:6">
      <c r="D1742" s="216" t="s">
        <v>17724</v>
      </c>
      <c r="E1742" s="292">
        <v>41397</v>
      </c>
      <c r="F1742" s="220">
        <f t="shared" si="62"/>
        <v>41428</v>
      </c>
    </row>
    <row r="1743" spans="4:6">
      <c r="D1743" s="216" t="s">
        <v>17721</v>
      </c>
      <c r="E1743" s="292">
        <v>41397</v>
      </c>
      <c r="F1743" s="220">
        <f t="shared" si="62"/>
        <v>41428</v>
      </c>
    </row>
    <row r="1744" spans="4:6">
      <c r="D1744" s="216" t="s">
        <v>19230</v>
      </c>
      <c r="E1744" s="292">
        <v>41421</v>
      </c>
      <c r="F1744" s="220">
        <f t="shared" si="62"/>
        <v>41452</v>
      </c>
    </row>
    <row r="1745" spans="4:6">
      <c r="D1745" s="216" t="s">
        <v>20539</v>
      </c>
      <c r="E1745" s="292">
        <v>41410</v>
      </c>
      <c r="F1745" s="220">
        <f t="shared" si="62"/>
        <v>41441</v>
      </c>
    </row>
    <row r="1746" spans="4:6">
      <c r="D1746" s="216" t="s">
        <v>17658</v>
      </c>
      <c r="E1746" s="292">
        <v>41400</v>
      </c>
      <c r="F1746" s="220">
        <f t="shared" si="62"/>
        <v>41431</v>
      </c>
    </row>
    <row r="1747" spans="4:6">
      <c r="D1747" s="216" t="s">
        <v>18429</v>
      </c>
      <c r="E1747" s="292">
        <v>41407</v>
      </c>
      <c r="F1747" s="220">
        <f t="shared" si="62"/>
        <v>41438</v>
      </c>
    </row>
    <row r="1748" spans="4:6">
      <c r="D1748" s="216" t="s">
        <v>17650</v>
      </c>
      <c r="E1748" s="292">
        <v>41396</v>
      </c>
      <c r="F1748" s="220">
        <f t="shared" si="62"/>
        <v>41427</v>
      </c>
    </row>
    <row r="1749" spans="4:6">
      <c r="D1749" s="216" t="s">
        <v>18412</v>
      </c>
      <c r="E1749" s="292">
        <v>41404</v>
      </c>
      <c r="F1749" s="220">
        <f t="shared" si="62"/>
        <v>41435</v>
      </c>
    </row>
    <row r="1750" spans="4:6">
      <c r="D1750" s="216" t="s">
        <v>18504</v>
      </c>
      <c r="E1750" s="292">
        <v>41409</v>
      </c>
      <c r="F1750" s="220">
        <f t="shared" si="62"/>
        <v>41440</v>
      </c>
    </row>
    <row r="1751" spans="4:6">
      <c r="D1751" s="216" t="s">
        <v>18507</v>
      </c>
      <c r="E1751" s="292">
        <v>41410</v>
      </c>
      <c r="F1751" s="220">
        <f t="shared" si="62"/>
        <v>41441</v>
      </c>
    </row>
    <row r="1752" spans="4:6">
      <c r="D1752" s="216" t="s">
        <v>18510</v>
      </c>
      <c r="E1752" s="292">
        <v>41410</v>
      </c>
      <c r="F1752" s="220">
        <f t="shared" si="62"/>
        <v>41441</v>
      </c>
    </row>
    <row r="1753" spans="4:6">
      <c r="D1753" s="216" t="s">
        <v>19266</v>
      </c>
      <c r="E1753" s="292">
        <v>41421</v>
      </c>
      <c r="F1753" s="220">
        <f t="shared" si="62"/>
        <v>41452</v>
      </c>
    </row>
    <row r="1754" spans="4:6">
      <c r="D1754" s="216" t="s">
        <v>18623</v>
      </c>
      <c r="E1754" s="292">
        <v>41411</v>
      </c>
      <c r="F1754" s="220">
        <f t="shared" si="62"/>
        <v>41442</v>
      </c>
    </row>
    <row r="1755" spans="4:6">
      <c r="D1755" s="216" t="s">
        <v>18515</v>
      </c>
      <c r="E1755" s="292">
        <v>41409</v>
      </c>
      <c r="F1755" s="220">
        <f t="shared" si="62"/>
        <v>41440</v>
      </c>
    </row>
    <row r="1756" spans="4:6">
      <c r="D1756" s="216" t="s">
        <v>18518</v>
      </c>
      <c r="E1756" s="292">
        <v>41407</v>
      </c>
      <c r="F1756" s="220">
        <f t="shared" si="62"/>
        <v>41438</v>
      </c>
    </row>
    <row r="1757" spans="4:6">
      <c r="D1757" s="216" t="s">
        <v>18438</v>
      </c>
      <c r="E1757" s="292">
        <v>41407</v>
      </c>
      <c r="F1757" s="220">
        <f t="shared" si="62"/>
        <v>41438</v>
      </c>
    </row>
    <row r="1758" spans="4:6">
      <c r="D1758" s="216" t="s">
        <v>18440</v>
      </c>
      <c r="E1758" s="292">
        <v>41408</v>
      </c>
      <c r="F1758" s="220">
        <f t="shared" si="62"/>
        <v>41439</v>
      </c>
    </row>
    <row r="1759" spans="4:6">
      <c r="D1759" s="216" t="s">
        <v>18442</v>
      </c>
      <c r="E1759" s="292">
        <v>41415</v>
      </c>
      <c r="F1759" s="220">
        <f t="shared" si="62"/>
        <v>41446</v>
      </c>
    </row>
    <row r="1760" spans="4:6">
      <c r="D1760" s="216" t="s">
        <v>18445</v>
      </c>
      <c r="E1760" s="292">
        <v>41407</v>
      </c>
      <c r="F1760" s="220">
        <f t="shared" si="62"/>
        <v>41438</v>
      </c>
    </row>
    <row r="1761" spans="4:6">
      <c r="D1761" s="216" t="s">
        <v>18523</v>
      </c>
      <c r="E1761" s="292">
        <v>41408</v>
      </c>
      <c r="F1761" s="220">
        <f t="shared" si="62"/>
        <v>41439</v>
      </c>
    </row>
    <row r="1762" spans="4:6">
      <c r="D1762" s="216" t="s">
        <v>18526</v>
      </c>
      <c r="E1762" s="292">
        <v>41408</v>
      </c>
      <c r="F1762" s="220">
        <f t="shared" si="62"/>
        <v>41439</v>
      </c>
    </row>
    <row r="1763" spans="4:6">
      <c r="D1763" s="216" t="s">
        <v>18529</v>
      </c>
      <c r="E1763" s="292">
        <v>41408</v>
      </c>
      <c r="F1763" s="220">
        <f t="shared" si="62"/>
        <v>41439</v>
      </c>
    </row>
    <row r="1764" spans="4:6">
      <c r="D1764" s="216" t="s">
        <v>18532</v>
      </c>
      <c r="E1764" s="292">
        <v>41408</v>
      </c>
      <c r="F1764" s="220">
        <f t="shared" si="62"/>
        <v>41439</v>
      </c>
    </row>
    <row r="1765" spans="4:6">
      <c r="D1765" s="216" t="s">
        <v>18536</v>
      </c>
      <c r="E1765" s="292">
        <v>41409</v>
      </c>
      <c r="F1765" s="220">
        <f t="shared" si="62"/>
        <v>41440</v>
      </c>
    </row>
    <row r="1766" spans="4:6">
      <c r="D1766" s="216" t="s">
        <v>19198</v>
      </c>
      <c r="E1766" s="292">
        <v>41416</v>
      </c>
      <c r="F1766" s="220">
        <f t="shared" si="62"/>
        <v>41447</v>
      </c>
    </row>
    <row r="1767" spans="4:6">
      <c r="D1767" s="216" t="s">
        <v>19201</v>
      </c>
      <c r="E1767" s="292">
        <v>41416</v>
      </c>
      <c r="F1767" s="220">
        <f t="shared" si="62"/>
        <v>41447</v>
      </c>
    </row>
    <row r="1768" spans="4:6">
      <c r="D1768" s="216" t="s">
        <v>17741</v>
      </c>
      <c r="E1768" s="292">
        <v>41397</v>
      </c>
      <c r="F1768" s="220">
        <f t="shared" si="62"/>
        <v>41428</v>
      </c>
    </row>
    <row r="1769" spans="4:6">
      <c r="D1769" s="216" t="s">
        <v>17744</v>
      </c>
      <c r="E1769" s="292">
        <v>41396</v>
      </c>
      <c r="F1769" s="220">
        <f t="shared" si="62"/>
        <v>41427</v>
      </c>
    </row>
    <row r="1770" spans="4:6">
      <c r="D1770" s="216" t="s">
        <v>18222</v>
      </c>
      <c r="E1770" s="292">
        <v>41402</v>
      </c>
      <c r="F1770" s="220">
        <f t="shared" si="62"/>
        <v>41433</v>
      </c>
    </row>
    <row r="1771" spans="4:6">
      <c r="D1771" s="216" t="s">
        <v>17747</v>
      </c>
      <c r="E1771" s="292">
        <v>41397</v>
      </c>
      <c r="F1771" s="220">
        <f t="shared" si="62"/>
        <v>41428</v>
      </c>
    </row>
    <row r="1772" spans="4:6">
      <c r="D1772" s="216" t="s">
        <v>18225</v>
      </c>
      <c r="E1772" s="292">
        <v>41402</v>
      </c>
      <c r="F1772" s="220">
        <f t="shared" si="62"/>
        <v>41433</v>
      </c>
    </row>
    <row r="1773" spans="4:6">
      <c r="D1773" s="216" t="s">
        <v>17750</v>
      </c>
      <c r="E1773" s="292">
        <v>41397</v>
      </c>
      <c r="F1773" s="220">
        <f t="shared" si="62"/>
        <v>41428</v>
      </c>
    </row>
    <row r="1774" spans="4:6">
      <c r="D1774" s="216" t="s">
        <v>17752</v>
      </c>
      <c r="E1774" s="292">
        <v>41400</v>
      </c>
      <c r="F1774" s="220">
        <f t="shared" si="62"/>
        <v>41431</v>
      </c>
    </row>
    <row r="1775" spans="4:6">
      <c r="D1775" s="216" t="s">
        <v>17685</v>
      </c>
      <c r="E1775" s="292">
        <v>41396</v>
      </c>
      <c r="F1775" s="220">
        <f t="shared" si="62"/>
        <v>41427</v>
      </c>
    </row>
    <row r="1776" spans="4:6">
      <c r="D1776" s="216" t="s">
        <v>17840</v>
      </c>
      <c r="E1776" s="292">
        <v>41400</v>
      </c>
      <c r="F1776" s="220">
        <f t="shared" si="62"/>
        <v>41431</v>
      </c>
    </row>
    <row r="1777" spans="4:6">
      <c r="D1777" s="216" t="s">
        <v>17755</v>
      </c>
      <c r="E1777" s="292">
        <v>41397</v>
      </c>
      <c r="F1777" s="220">
        <f t="shared" si="62"/>
        <v>41428</v>
      </c>
    </row>
    <row r="1778" spans="4:6">
      <c r="D1778" s="216" t="s">
        <v>20538</v>
      </c>
      <c r="E1778" s="292">
        <v>41401</v>
      </c>
      <c r="F1778" s="220">
        <f t="shared" si="62"/>
        <v>41432</v>
      </c>
    </row>
    <row r="1779" spans="4:6">
      <c r="D1779" s="216" t="s">
        <v>17759</v>
      </c>
      <c r="E1779" s="292">
        <v>41397</v>
      </c>
      <c r="F1779" s="220">
        <f t="shared" si="62"/>
        <v>41428</v>
      </c>
    </row>
    <row r="1780" spans="4:6">
      <c r="D1780" s="216" t="s">
        <v>18457</v>
      </c>
      <c r="E1780" s="292">
        <v>41404</v>
      </c>
      <c r="F1780" s="220">
        <f t="shared" si="62"/>
        <v>41435</v>
      </c>
    </row>
    <row r="1781" spans="4:6">
      <c r="D1781" s="216" t="s">
        <v>18460</v>
      </c>
      <c r="E1781" s="292">
        <v>41404</v>
      </c>
      <c r="F1781" s="220">
        <f t="shared" si="62"/>
        <v>41435</v>
      </c>
    </row>
    <row r="1782" spans="4:6">
      <c r="D1782" s="216" t="s">
        <v>18463</v>
      </c>
      <c r="E1782" s="292">
        <v>41407</v>
      </c>
      <c r="F1782" s="220">
        <f t="shared" si="62"/>
        <v>41438</v>
      </c>
    </row>
    <row r="1783" spans="4:6">
      <c r="D1783" s="216" t="s">
        <v>18466</v>
      </c>
      <c r="E1783" s="292">
        <v>41404</v>
      </c>
      <c r="F1783" s="220">
        <f t="shared" si="62"/>
        <v>41435</v>
      </c>
    </row>
    <row r="1784" spans="4:6">
      <c r="D1784" s="216" t="s">
        <v>18469</v>
      </c>
      <c r="E1784" s="292">
        <v>41408</v>
      </c>
      <c r="F1784" s="220">
        <f t="shared" si="62"/>
        <v>41439</v>
      </c>
    </row>
    <row r="1785" spans="4:6">
      <c r="D1785" s="216" t="s">
        <v>18472</v>
      </c>
      <c r="E1785" s="292">
        <v>41404</v>
      </c>
      <c r="F1785" s="220">
        <f t="shared" si="62"/>
        <v>41435</v>
      </c>
    </row>
    <row r="1786" spans="4:6">
      <c r="D1786" s="216" t="s">
        <v>18477</v>
      </c>
      <c r="E1786" s="292">
        <v>41407</v>
      </c>
      <c r="F1786" s="220">
        <f t="shared" si="62"/>
        <v>41438</v>
      </c>
    </row>
    <row r="1787" spans="4:6">
      <c r="D1787" s="216" t="s">
        <v>18574</v>
      </c>
      <c r="E1787" s="292">
        <v>41408</v>
      </c>
      <c r="F1787" s="220">
        <f t="shared" si="62"/>
        <v>41439</v>
      </c>
    </row>
    <row r="1788" spans="4:6">
      <c r="D1788" s="216" t="s">
        <v>18577</v>
      </c>
      <c r="E1788" s="292">
        <v>41408</v>
      </c>
      <c r="F1788" s="220">
        <f t="shared" si="62"/>
        <v>41439</v>
      </c>
    </row>
    <row r="1789" spans="4:6">
      <c r="D1789" s="216" t="s">
        <v>18580</v>
      </c>
      <c r="E1789" s="292">
        <v>41408</v>
      </c>
      <c r="F1789" s="220">
        <f t="shared" si="62"/>
        <v>41439</v>
      </c>
    </row>
    <row r="1790" spans="4:6">
      <c r="D1790" s="216" t="s">
        <v>18592</v>
      </c>
      <c r="E1790" s="292">
        <v>41409</v>
      </c>
      <c r="F1790" s="220">
        <f t="shared" si="62"/>
        <v>41440</v>
      </c>
    </row>
    <row r="1791" spans="4:6">
      <c r="D1791" s="216" t="s">
        <v>19320</v>
      </c>
      <c r="E1791" s="292">
        <v>41422</v>
      </c>
      <c r="F1791" s="220">
        <f t="shared" si="62"/>
        <v>41453</v>
      </c>
    </row>
    <row r="1792" spans="4:6">
      <c r="D1792" s="216" t="s">
        <v>19323</v>
      </c>
      <c r="E1792" s="292">
        <v>41423</v>
      </c>
      <c r="F1792" s="220">
        <f t="shared" si="62"/>
        <v>41454</v>
      </c>
    </row>
    <row r="1793" spans="4:6">
      <c r="D1793" s="216" t="s">
        <v>19310</v>
      </c>
      <c r="E1793" s="292">
        <v>41422</v>
      </c>
      <c r="F1793" s="220">
        <f t="shared" si="62"/>
        <v>41453</v>
      </c>
    </row>
    <row r="1794" spans="4:6">
      <c r="D1794" s="216" t="s">
        <v>19313</v>
      </c>
      <c r="E1794" s="292">
        <v>41423</v>
      </c>
      <c r="F1794" s="220">
        <f t="shared" si="62"/>
        <v>41454</v>
      </c>
    </row>
    <row r="1795" spans="4:6">
      <c r="D1795" s="216" t="s">
        <v>19317</v>
      </c>
      <c r="E1795" s="292">
        <v>41423</v>
      </c>
      <c r="F1795" s="220">
        <f t="shared" si="62"/>
        <v>41454</v>
      </c>
    </row>
    <row r="1796" spans="4:6">
      <c r="D1796" s="216" t="s">
        <v>19339</v>
      </c>
      <c r="E1796" s="292">
        <v>41422</v>
      </c>
      <c r="F1796" s="220">
        <f t="shared" ref="F1796:F1859" si="63">E1796+31</f>
        <v>41453</v>
      </c>
    </row>
    <row r="1797" spans="4:6">
      <c r="D1797" s="216" t="s">
        <v>18205</v>
      </c>
      <c r="E1797" s="292">
        <v>41401</v>
      </c>
      <c r="F1797" s="220">
        <f t="shared" si="63"/>
        <v>41432</v>
      </c>
    </row>
    <row r="1798" spans="4:6">
      <c r="D1798" s="216" t="s">
        <v>19262</v>
      </c>
      <c r="E1798" s="292">
        <v>41422</v>
      </c>
      <c r="F1798" s="220">
        <f t="shared" si="63"/>
        <v>41453</v>
      </c>
    </row>
    <row r="1799" spans="4:6">
      <c r="D1799" s="216" t="s">
        <v>19342</v>
      </c>
      <c r="E1799" s="292">
        <v>41422</v>
      </c>
      <c r="F1799" s="220">
        <f t="shared" si="63"/>
        <v>41453</v>
      </c>
    </row>
    <row r="1800" spans="4:6">
      <c r="D1800" s="216" t="s">
        <v>19214</v>
      </c>
      <c r="E1800" s="292">
        <v>41417</v>
      </c>
      <c r="F1800" s="220">
        <f t="shared" si="63"/>
        <v>41448</v>
      </c>
    </row>
    <row r="1801" spans="4:6">
      <c r="D1801" s="216" t="s">
        <v>18634</v>
      </c>
      <c r="E1801" s="292">
        <v>41414</v>
      </c>
      <c r="F1801" s="220">
        <f t="shared" si="63"/>
        <v>41445</v>
      </c>
    </row>
    <row r="1802" spans="4:6">
      <c r="D1802" s="216" t="s">
        <v>19023</v>
      </c>
      <c r="E1802" s="292">
        <v>41414</v>
      </c>
      <c r="F1802" s="220">
        <f t="shared" si="63"/>
        <v>41445</v>
      </c>
    </row>
    <row r="1803" spans="4:6">
      <c r="D1803" s="216" t="s">
        <v>19217</v>
      </c>
      <c r="E1803" s="292">
        <v>41418</v>
      </c>
      <c r="F1803" s="220">
        <f t="shared" si="63"/>
        <v>41449</v>
      </c>
    </row>
    <row r="1804" spans="4:6">
      <c r="D1804" s="216" t="s">
        <v>18571</v>
      </c>
      <c r="E1804" s="292">
        <v>41410</v>
      </c>
      <c r="F1804" s="220">
        <f t="shared" si="63"/>
        <v>41441</v>
      </c>
    </row>
    <row r="1805" spans="4:6">
      <c r="D1805" s="216" t="s">
        <v>19248</v>
      </c>
      <c r="E1805" s="292">
        <v>41421</v>
      </c>
      <c r="F1805" s="220">
        <f t="shared" si="63"/>
        <v>41452</v>
      </c>
    </row>
    <row r="1806" spans="4:6">
      <c r="D1806" s="216" t="s">
        <v>19252</v>
      </c>
      <c r="E1806" s="292">
        <v>41422</v>
      </c>
      <c r="F1806" s="220">
        <f t="shared" si="63"/>
        <v>41453</v>
      </c>
    </row>
    <row r="1807" spans="4:6">
      <c r="D1807" s="216" t="s">
        <v>19255</v>
      </c>
      <c r="E1807" s="292">
        <v>41421</v>
      </c>
      <c r="F1807" s="220">
        <f t="shared" si="63"/>
        <v>41452</v>
      </c>
    </row>
    <row r="1808" spans="4:6">
      <c r="D1808" s="216" t="s">
        <v>19258</v>
      </c>
      <c r="E1808" s="292">
        <v>41421</v>
      </c>
      <c r="F1808" s="220">
        <f t="shared" si="63"/>
        <v>41452</v>
      </c>
    </row>
    <row r="1809" spans="4:6">
      <c r="D1809" s="216" t="s">
        <v>19242</v>
      </c>
      <c r="E1809" s="292">
        <v>41421</v>
      </c>
      <c r="F1809" s="220">
        <f t="shared" si="63"/>
        <v>41452</v>
      </c>
    </row>
    <row r="1810" spans="4:6">
      <c r="D1810" s="216" t="s">
        <v>19345</v>
      </c>
      <c r="E1810" s="292">
        <v>41423</v>
      </c>
      <c r="F1810" s="220">
        <f t="shared" si="63"/>
        <v>41454</v>
      </c>
    </row>
    <row r="1811" spans="4:6">
      <c r="D1811" s="216" t="s">
        <v>18589</v>
      </c>
      <c r="E1811" s="292">
        <v>41409</v>
      </c>
      <c r="F1811" s="220">
        <f t="shared" si="63"/>
        <v>41440</v>
      </c>
    </row>
    <row r="1812" spans="4:6">
      <c r="D1812" s="216" t="s">
        <v>19123</v>
      </c>
      <c r="E1812" s="292">
        <v>41415</v>
      </c>
      <c r="F1812" s="220">
        <f t="shared" si="63"/>
        <v>41446</v>
      </c>
    </row>
    <row r="1813" spans="4:6">
      <c r="D1813" s="216" t="s">
        <v>18630</v>
      </c>
      <c r="E1813" s="292">
        <v>41411</v>
      </c>
      <c r="F1813" s="220">
        <f t="shared" si="63"/>
        <v>41442</v>
      </c>
    </row>
    <row r="1814" spans="4:6" ht="15.75" thickBot="1">
      <c r="D1814" s="290" t="s">
        <v>19194</v>
      </c>
      <c r="E1814" s="293">
        <v>41415</v>
      </c>
      <c r="F1814" s="220">
        <f t="shared" si="63"/>
        <v>41446</v>
      </c>
    </row>
    <row r="1815" spans="4:6">
      <c r="D1815" s="294" t="s">
        <v>19844</v>
      </c>
      <c r="E1815" s="300">
        <v>41450</v>
      </c>
      <c r="F1815" s="220">
        <f t="shared" si="63"/>
        <v>41481</v>
      </c>
    </row>
    <row r="1816" spans="4:6">
      <c r="D1816" s="295" t="s">
        <v>19670</v>
      </c>
      <c r="E1816" s="301">
        <v>41443</v>
      </c>
      <c r="F1816" s="220">
        <f t="shared" si="63"/>
        <v>41474</v>
      </c>
    </row>
    <row r="1817" spans="4:6">
      <c r="D1817" s="295" t="s">
        <v>19727</v>
      </c>
      <c r="E1817" s="301">
        <v>41444</v>
      </c>
      <c r="F1817" s="220">
        <f t="shared" si="63"/>
        <v>41475</v>
      </c>
    </row>
    <row r="1818" spans="4:6">
      <c r="D1818" s="295" t="s">
        <v>19749</v>
      </c>
      <c r="E1818" s="301">
        <v>41449</v>
      </c>
      <c r="F1818" s="220">
        <f t="shared" si="63"/>
        <v>41480</v>
      </c>
    </row>
    <row r="1819" spans="4:6">
      <c r="D1819" s="295" t="s">
        <v>19913</v>
      </c>
      <c r="E1819" s="301">
        <v>41450</v>
      </c>
      <c r="F1819" s="220">
        <f t="shared" si="63"/>
        <v>41481</v>
      </c>
    </row>
    <row r="1820" spans="4:6">
      <c r="D1820" s="295" t="s">
        <v>19916</v>
      </c>
      <c r="E1820" s="301">
        <v>41449</v>
      </c>
      <c r="F1820" s="220">
        <f t="shared" si="63"/>
        <v>41480</v>
      </c>
    </row>
    <row r="1821" spans="4:6">
      <c r="D1821" s="295" t="s">
        <v>19573</v>
      </c>
      <c r="E1821" s="301">
        <v>41437</v>
      </c>
      <c r="F1821" s="220">
        <f t="shared" si="63"/>
        <v>41468</v>
      </c>
    </row>
    <row r="1822" spans="4:6">
      <c r="D1822" s="295" t="s">
        <v>19937</v>
      </c>
      <c r="E1822" s="301">
        <v>41452</v>
      </c>
      <c r="F1822" s="220">
        <f t="shared" si="63"/>
        <v>41483</v>
      </c>
    </row>
    <row r="1823" spans="4:6">
      <c r="D1823" s="295" t="s">
        <v>19939</v>
      </c>
      <c r="E1823" s="301">
        <v>41452</v>
      </c>
      <c r="F1823" s="220">
        <f t="shared" si="63"/>
        <v>41483</v>
      </c>
    </row>
    <row r="1824" spans="4:6">
      <c r="D1824" s="295" t="s">
        <v>19424</v>
      </c>
      <c r="E1824" s="301">
        <v>41431</v>
      </c>
      <c r="F1824" s="220">
        <f t="shared" si="63"/>
        <v>41462</v>
      </c>
    </row>
    <row r="1825" spans="4:6">
      <c r="D1825" s="295" t="s">
        <v>19427</v>
      </c>
      <c r="E1825" s="301">
        <v>41429</v>
      </c>
      <c r="F1825" s="220">
        <f t="shared" si="63"/>
        <v>41460</v>
      </c>
    </row>
    <row r="1826" spans="4:6">
      <c r="D1826" s="295" t="s">
        <v>19577</v>
      </c>
      <c r="E1826" s="301">
        <v>41436</v>
      </c>
      <c r="F1826" s="220">
        <f t="shared" si="63"/>
        <v>41467</v>
      </c>
    </row>
    <row r="1827" spans="4:6">
      <c r="D1827" s="295" t="s">
        <v>19921</v>
      </c>
      <c r="E1827" s="301">
        <v>41452</v>
      </c>
      <c r="F1827" s="220">
        <f t="shared" si="63"/>
        <v>41483</v>
      </c>
    </row>
    <row r="1828" spans="4:6">
      <c r="D1828" s="295" t="s">
        <v>19919</v>
      </c>
      <c r="E1828" s="301">
        <v>41452</v>
      </c>
      <c r="F1828" s="220">
        <f t="shared" si="63"/>
        <v>41483</v>
      </c>
    </row>
    <row r="1829" spans="4:6">
      <c r="D1829" s="295" t="s">
        <v>19751</v>
      </c>
      <c r="E1829" s="301">
        <v>41449</v>
      </c>
      <c r="F1829" s="220">
        <f t="shared" si="63"/>
        <v>41480</v>
      </c>
    </row>
    <row r="1830" spans="4:6">
      <c r="D1830" s="295" t="s">
        <v>19925</v>
      </c>
      <c r="E1830" s="301">
        <v>41452</v>
      </c>
      <c r="F1830" s="220">
        <f t="shared" si="63"/>
        <v>41483</v>
      </c>
    </row>
    <row r="1831" spans="4:6">
      <c r="D1831" s="295" t="s">
        <v>19851</v>
      </c>
      <c r="E1831" s="301">
        <v>41453</v>
      </c>
      <c r="F1831" s="220">
        <f t="shared" si="63"/>
        <v>41484</v>
      </c>
    </row>
    <row r="1832" spans="4:6">
      <c r="D1832" s="295" t="s">
        <v>20537</v>
      </c>
      <c r="E1832" s="301">
        <v>41452</v>
      </c>
      <c r="F1832" s="220">
        <f t="shared" si="63"/>
        <v>41483</v>
      </c>
    </row>
    <row r="1833" spans="4:6">
      <c r="D1833" s="295" t="s">
        <v>19855</v>
      </c>
      <c r="E1833" s="301">
        <v>41453</v>
      </c>
      <c r="F1833" s="220">
        <f t="shared" si="63"/>
        <v>41484</v>
      </c>
    </row>
    <row r="1834" spans="4:6">
      <c r="D1834" s="295" t="s">
        <v>19704</v>
      </c>
      <c r="E1834" s="301">
        <v>41444</v>
      </c>
      <c r="F1834" s="220">
        <f t="shared" si="63"/>
        <v>41475</v>
      </c>
    </row>
    <row r="1835" spans="4:6">
      <c r="D1835" s="295" t="s">
        <v>19895</v>
      </c>
      <c r="E1835" s="301">
        <v>41452</v>
      </c>
      <c r="F1835" s="220">
        <f t="shared" si="63"/>
        <v>41483</v>
      </c>
    </row>
    <row r="1836" spans="4:6">
      <c r="D1836" s="295" t="s">
        <v>20038</v>
      </c>
      <c r="E1836" s="301">
        <v>41453</v>
      </c>
      <c r="F1836" s="220">
        <f t="shared" si="63"/>
        <v>41484</v>
      </c>
    </row>
    <row r="1837" spans="4:6">
      <c r="D1837" s="295" t="s">
        <v>20019</v>
      </c>
      <c r="E1837" s="301">
        <v>41453</v>
      </c>
      <c r="F1837" s="220">
        <f t="shared" si="63"/>
        <v>41484</v>
      </c>
    </row>
    <row r="1838" spans="4:6">
      <c r="D1838" s="295" t="s">
        <v>19505</v>
      </c>
      <c r="E1838" s="301">
        <v>41435</v>
      </c>
      <c r="F1838" s="220">
        <f t="shared" si="63"/>
        <v>41466</v>
      </c>
    </row>
    <row r="1839" spans="4:6">
      <c r="D1839" s="295" t="s">
        <v>19667</v>
      </c>
      <c r="E1839" s="301">
        <v>41444</v>
      </c>
      <c r="F1839" s="220">
        <f t="shared" si="63"/>
        <v>41475</v>
      </c>
    </row>
    <row r="1840" spans="4:6">
      <c r="D1840" s="295" t="s">
        <v>19719</v>
      </c>
      <c r="E1840" s="301">
        <v>41446</v>
      </c>
      <c r="F1840" s="220">
        <f t="shared" si="63"/>
        <v>41477</v>
      </c>
    </row>
    <row r="1841" spans="4:6">
      <c r="D1841" s="295" t="s">
        <v>19724</v>
      </c>
      <c r="E1841" s="301">
        <v>41445</v>
      </c>
      <c r="F1841" s="220">
        <f t="shared" si="63"/>
        <v>41476</v>
      </c>
    </row>
    <row r="1842" spans="4:6">
      <c r="D1842" s="295" t="s">
        <v>19891</v>
      </c>
      <c r="E1842" s="301">
        <v>41453</v>
      </c>
      <c r="F1842" s="220">
        <f t="shared" si="63"/>
        <v>41484</v>
      </c>
    </row>
    <row r="1843" spans="4:6">
      <c r="D1843" s="295" t="s">
        <v>19893</v>
      </c>
      <c r="E1843" s="301">
        <v>41453</v>
      </c>
      <c r="F1843" s="220">
        <f t="shared" si="63"/>
        <v>41484</v>
      </c>
    </row>
    <row r="1844" spans="4:6">
      <c r="D1844" s="295" t="s">
        <v>20023</v>
      </c>
      <c r="E1844" s="301">
        <v>41453</v>
      </c>
      <c r="F1844" s="220">
        <f t="shared" si="63"/>
        <v>41484</v>
      </c>
    </row>
    <row r="1845" spans="4:6">
      <c r="D1845" s="295" t="s">
        <v>19542</v>
      </c>
      <c r="E1845" s="301">
        <v>41438</v>
      </c>
      <c r="F1845" s="220">
        <f t="shared" si="63"/>
        <v>41469</v>
      </c>
    </row>
    <row r="1846" spans="4:6">
      <c r="D1846" s="295" t="s">
        <v>19545</v>
      </c>
      <c r="E1846" s="301">
        <v>41436</v>
      </c>
      <c r="F1846" s="220">
        <f t="shared" si="63"/>
        <v>41467</v>
      </c>
    </row>
    <row r="1847" spans="4:6">
      <c r="D1847" s="295" t="s">
        <v>19549</v>
      </c>
      <c r="E1847" s="301">
        <v>41437</v>
      </c>
      <c r="F1847" s="220">
        <f t="shared" si="63"/>
        <v>41468</v>
      </c>
    </row>
    <row r="1848" spans="4:6">
      <c r="D1848" s="295" t="s">
        <v>19552</v>
      </c>
      <c r="E1848" s="301">
        <v>41437</v>
      </c>
      <c r="F1848" s="220">
        <f t="shared" si="63"/>
        <v>41468</v>
      </c>
    </row>
    <row r="1849" spans="4:6">
      <c r="D1849" s="295" t="s">
        <v>19555</v>
      </c>
      <c r="E1849" s="301">
        <v>41436</v>
      </c>
      <c r="F1849" s="220">
        <f t="shared" si="63"/>
        <v>41467</v>
      </c>
    </row>
    <row r="1850" spans="4:6">
      <c r="D1850" s="295" t="s">
        <v>19605</v>
      </c>
      <c r="E1850" s="301">
        <v>41438</v>
      </c>
      <c r="F1850" s="220">
        <f t="shared" si="63"/>
        <v>41469</v>
      </c>
    </row>
    <row r="1851" spans="4:6">
      <c r="D1851" s="295" t="s">
        <v>19608</v>
      </c>
      <c r="E1851" s="301">
        <v>41445</v>
      </c>
      <c r="F1851" s="220">
        <f t="shared" si="63"/>
        <v>41476</v>
      </c>
    </row>
    <row r="1852" spans="4:6">
      <c r="D1852" s="295" t="s">
        <v>20035</v>
      </c>
      <c r="E1852" s="301">
        <v>41453</v>
      </c>
      <c r="F1852" s="220">
        <f t="shared" si="63"/>
        <v>41484</v>
      </c>
    </row>
    <row r="1853" spans="4:6">
      <c r="D1853" s="295" t="s">
        <v>19645</v>
      </c>
      <c r="E1853" s="301">
        <v>41439</v>
      </c>
      <c r="F1853" s="220">
        <f t="shared" si="63"/>
        <v>41470</v>
      </c>
    </row>
    <row r="1854" spans="4:6">
      <c r="D1854" s="295" t="s">
        <v>19673</v>
      </c>
      <c r="E1854" s="301">
        <v>41443</v>
      </c>
      <c r="F1854" s="220">
        <f t="shared" si="63"/>
        <v>41474</v>
      </c>
    </row>
    <row r="1855" spans="4:6">
      <c r="D1855" s="295" t="s">
        <v>20044</v>
      </c>
      <c r="E1855" s="301">
        <v>41453</v>
      </c>
      <c r="F1855" s="220">
        <f t="shared" si="63"/>
        <v>41484</v>
      </c>
    </row>
    <row r="1856" spans="4:6">
      <c r="D1856" s="295" t="s">
        <v>19610</v>
      </c>
      <c r="E1856" s="301">
        <v>41443</v>
      </c>
      <c r="F1856" s="220">
        <f t="shared" si="63"/>
        <v>41474</v>
      </c>
    </row>
    <row r="1857" spans="4:6">
      <c r="D1857" s="295" t="s">
        <v>19567</v>
      </c>
      <c r="E1857" s="301">
        <v>41438</v>
      </c>
      <c r="F1857" s="220">
        <f t="shared" si="63"/>
        <v>41469</v>
      </c>
    </row>
    <row r="1858" spans="4:6">
      <c r="D1858" s="295" t="s">
        <v>19569</v>
      </c>
      <c r="E1858" s="301">
        <v>41437</v>
      </c>
      <c r="F1858" s="220">
        <f t="shared" si="63"/>
        <v>41468</v>
      </c>
    </row>
    <row r="1859" spans="4:6">
      <c r="D1859" s="295" t="s">
        <v>19491</v>
      </c>
      <c r="E1859" s="301">
        <v>41436</v>
      </c>
      <c r="F1859" s="220">
        <f t="shared" si="63"/>
        <v>41467</v>
      </c>
    </row>
    <row r="1860" spans="4:6">
      <c r="D1860" s="295" t="s">
        <v>19731</v>
      </c>
      <c r="E1860" s="301">
        <v>41444</v>
      </c>
      <c r="F1860" s="220">
        <f t="shared" ref="F1860:F1923" si="64">E1860+31</f>
        <v>41475</v>
      </c>
    </row>
    <row r="1861" spans="4:6">
      <c r="D1861" s="295" t="s">
        <v>19734</v>
      </c>
      <c r="E1861" s="301">
        <v>41446</v>
      </c>
      <c r="F1861" s="220">
        <f t="shared" si="64"/>
        <v>41477</v>
      </c>
    </row>
    <row r="1862" spans="4:6">
      <c r="D1862" s="295" t="s">
        <v>20047</v>
      </c>
      <c r="E1862" s="301">
        <v>41453</v>
      </c>
      <c r="F1862" s="220">
        <f t="shared" si="64"/>
        <v>41484</v>
      </c>
    </row>
    <row r="1863" spans="4:6">
      <c r="D1863" s="295" t="s">
        <v>19737</v>
      </c>
      <c r="E1863" s="301">
        <v>41446</v>
      </c>
      <c r="F1863" s="220">
        <f t="shared" si="64"/>
        <v>41477</v>
      </c>
    </row>
    <row r="1864" spans="4:6">
      <c r="D1864" s="295" t="s">
        <v>19613</v>
      </c>
      <c r="E1864" s="301">
        <v>41438</v>
      </c>
      <c r="F1864" s="220">
        <f t="shared" si="64"/>
        <v>41469</v>
      </c>
    </row>
    <row r="1865" spans="4:6">
      <c r="D1865" s="295" t="s">
        <v>18543</v>
      </c>
      <c r="E1865" s="301">
        <v>41429</v>
      </c>
      <c r="F1865" s="220">
        <f t="shared" si="64"/>
        <v>41460</v>
      </c>
    </row>
    <row r="1866" spans="4:6">
      <c r="D1866" s="295" t="s">
        <v>19237</v>
      </c>
      <c r="E1866" s="301">
        <v>41428</v>
      </c>
      <c r="F1866" s="220">
        <f t="shared" si="64"/>
        <v>41459</v>
      </c>
    </row>
    <row r="1867" spans="4:6">
      <c r="D1867" s="295" t="s">
        <v>19991</v>
      </c>
      <c r="E1867" s="301">
        <v>41453</v>
      </c>
      <c r="F1867" s="220">
        <f t="shared" si="64"/>
        <v>41484</v>
      </c>
    </row>
    <row r="1868" spans="4:6">
      <c r="D1868" s="295" t="s">
        <v>18565</v>
      </c>
      <c r="E1868" s="301">
        <v>41429</v>
      </c>
      <c r="F1868" s="220">
        <f t="shared" si="64"/>
        <v>41460</v>
      </c>
    </row>
    <row r="1869" spans="4:6">
      <c r="D1869" s="295" t="s">
        <v>19332</v>
      </c>
      <c r="E1869" s="301">
        <v>41428</v>
      </c>
      <c r="F1869" s="220">
        <f t="shared" si="64"/>
        <v>41459</v>
      </c>
    </row>
    <row r="1870" spans="4:6">
      <c r="D1870" s="295" t="s">
        <v>19820</v>
      </c>
      <c r="E1870" s="301">
        <v>41452</v>
      </c>
      <c r="F1870" s="220">
        <f t="shared" si="64"/>
        <v>41483</v>
      </c>
    </row>
    <row r="1871" spans="4:6">
      <c r="D1871" s="295" t="s">
        <v>19708</v>
      </c>
      <c r="E1871" s="301">
        <v>41449</v>
      </c>
      <c r="F1871" s="220">
        <f t="shared" si="64"/>
        <v>41480</v>
      </c>
    </row>
    <row r="1872" spans="4:6">
      <c r="D1872" s="295" t="s">
        <v>19711</v>
      </c>
      <c r="E1872" s="301">
        <v>41444</v>
      </c>
      <c r="F1872" s="220">
        <f t="shared" si="64"/>
        <v>41475</v>
      </c>
    </row>
    <row r="1873" spans="4:6">
      <c r="D1873" s="295" t="s">
        <v>19601</v>
      </c>
      <c r="E1873" s="301">
        <v>41443</v>
      </c>
      <c r="F1873" s="220">
        <f t="shared" si="64"/>
        <v>41474</v>
      </c>
    </row>
    <row r="1874" spans="4:6">
      <c r="D1874" s="295" t="s">
        <v>19714</v>
      </c>
      <c r="E1874" s="301">
        <v>41446</v>
      </c>
      <c r="F1874" s="220">
        <f t="shared" si="64"/>
        <v>41477</v>
      </c>
    </row>
    <row r="1875" spans="4:6">
      <c r="D1875" s="295" t="s">
        <v>19603</v>
      </c>
      <c r="E1875" s="301">
        <v>41444</v>
      </c>
      <c r="F1875" s="220">
        <f t="shared" si="64"/>
        <v>41475</v>
      </c>
    </row>
    <row r="1876" spans="4:6">
      <c r="D1876" s="295" t="s">
        <v>19665</v>
      </c>
      <c r="E1876" s="301">
        <v>41444</v>
      </c>
      <c r="F1876" s="220">
        <f t="shared" si="64"/>
        <v>41475</v>
      </c>
    </row>
    <row r="1877" spans="4:6">
      <c r="D1877" s="295" t="s">
        <v>19959</v>
      </c>
      <c r="E1877" s="301">
        <v>41452</v>
      </c>
      <c r="F1877" s="220">
        <f t="shared" si="64"/>
        <v>41483</v>
      </c>
    </row>
    <row r="1878" spans="4:6">
      <c r="D1878" s="295" t="s">
        <v>19532</v>
      </c>
      <c r="E1878" s="301">
        <v>41436</v>
      </c>
      <c r="F1878" s="220">
        <f t="shared" si="64"/>
        <v>41467</v>
      </c>
    </row>
    <row r="1879" spans="4:6">
      <c r="D1879" s="295" t="s">
        <v>19529</v>
      </c>
      <c r="E1879" s="301">
        <v>41436</v>
      </c>
      <c r="F1879" s="220">
        <f t="shared" si="64"/>
        <v>41467</v>
      </c>
    </row>
    <row r="1880" spans="4:6">
      <c r="D1880" s="295" t="s">
        <v>19831</v>
      </c>
      <c r="E1880" s="301">
        <v>41450</v>
      </c>
      <c r="F1880" s="220">
        <f t="shared" si="64"/>
        <v>41481</v>
      </c>
    </row>
    <row r="1881" spans="4:6">
      <c r="D1881" s="295" t="s">
        <v>19678</v>
      </c>
      <c r="E1881" s="301">
        <v>41443</v>
      </c>
      <c r="F1881" s="220">
        <f t="shared" si="64"/>
        <v>41474</v>
      </c>
    </row>
    <row r="1882" spans="4:6">
      <c r="D1882" s="295" t="s">
        <v>19615</v>
      </c>
      <c r="E1882" s="301">
        <v>41439</v>
      </c>
      <c r="F1882" s="220">
        <f t="shared" si="64"/>
        <v>41470</v>
      </c>
    </row>
    <row r="1883" spans="4:6">
      <c r="D1883" s="295" t="s">
        <v>19899</v>
      </c>
      <c r="E1883" s="301">
        <v>41452</v>
      </c>
      <c r="F1883" s="220">
        <f t="shared" si="64"/>
        <v>41483</v>
      </c>
    </row>
    <row r="1884" spans="4:6">
      <c r="D1884" s="295" t="s">
        <v>19740</v>
      </c>
      <c r="E1884" s="301">
        <v>41449</v>
      </c>
      <c r="F1884" s="220">
        <f t="shared" si="64"/>
        <v>41480</v>
      </c>
    </row>
    <row r="1885" spans="4:6">
      <c r="D1885" s="295" t="s">
        <v>19901</v>
      </c>
      <c r="E1885" s="301">
        <v>41452</v>
      </c>
      <c r="F1885" s="220">
        <f t="shared" si="64"/>
        <v>41483</v>
      </c>
    </row>
    <row r="1886" spans="4:6">
      <c r="D1886" s="295" t="s">
        <v>19743</v>
      </c>
      <c r="E1886" s="301">
        <v>41445</v>
      </c>
      <c r="F1886" s="220">
        <f t="shared" si="64"/>
        <v>41476</v>
      </c>
    </row>
    <row r="1887" spans="4:6">
      <c r="D1887" s="295" t="s">
        <v>19746</v>
      </c>
      <c r="E1887" s="301">
        <v>41444</v>
      </c>
      <c r="F1887" s="220">
        <f t="shared" si="64"/>
        <v>41475</v>
      </c>
    </row>
    <row r="1888" spans="4:6">
      <c r="D1888" s="295" t="s">
        <v>20058</v>
      </c>
      <c r="E1888" s="301">
        <v>41453</v>
      </c>
      <c r="F1888" s="220">
        <f t="shared" si="64"/>
        <v>41484</v>
      </c>
    </row>
    <row r="1889" spans="4:6">
      <c r="D1889" s="295" t="s">
        <v>19935</v>
      </c>
      <c r="E1889" s="301">
        <v>41452</v>
      </c>
      <c r="F1889" s="220">
        <f t="shared" si="64"/>
        <v>41483</v>
      </c>
    </row>
    <row r="1890" spans="4:6">
      <c r="D1890" s="295" t="s">
        <v>19517</v>
      </c>
      <c r="E1890" s="301">
        <v>41437</v>
      </c>
      <c r="F1890" s="220">
        <f t="shared" si="64"/>
        <v>41468</v>
      </c>
    </row>
    <row r="1891" spans="4:6">
      <c r="D1891" s="295" t="s">
        <v>19829</v>
      </c>
      <c r="E1891" s="301">
        <v>41453</v>
      </c>
      <c r="F1891" s="220">
        <f t="shared" si="64"/>
        <v>41484</v>
      </c>
    </row>
    <row r="1892" spans="4:6">
      <c r="D1892" s="295" t="s">
        <v>19235</v>
      </c>
      <c r="E1892" s="301">
        <v>41429</v>
      </c>
      <c r="F1892" s="220">
        <f t="shared" si="64"/>
        <v>41460</v>
      </c>
    </row>
    <row r="1893" spans="4:6">
      <c r="D1893" s="295" t="s">
        <v>19826</v>
      </c>
      <c r="E1893" s="301">
        <v>41449</v>
      </c>
      <c r="F1893" s="220">
        <f t="shared" si="64"/>
        <v>41480</v>
      </c>
    </row>
    <row r="1894" spans="4:6">
      <c r="D1894" s="295" t="s">
        <v>19599</v>
      </c>
      <c r="E1894" s="301">
        <v>41439</v>
      </c>
      <c r="F1894" s="220">
        <f t="shared" si="64"/>
        <v>41470</v>
      </c>
    </row>
    <row r="1895" spans="4:6">
      <c r="D1895" s="295" t="s">
        <v>19384</v>
      </c>
      <c r="E1895" s="301">
        <v>41431</v>
      </c>
      <c r="F1895" s="220">
        <f t="shared" si="64"/>
        <v>41462</v>
      </c>
    </row>
    <row r="1896" spans="4:6">
      <c r="D1896" s="295" t="s">
        <v>19308</v>
      </c>
      <c r="E1896" s="301">
        <v>41436</v>
      </c>
      <c r="F1896" s="220">
        <f t="shared" si="64"/>
        <v>41467</v>
      </c>
    </row>
    <row r="1897" spans="4:6">
      <c r="D1897" s="295" t="s">
        <v>19300</v>
      </c>
      <c r="E1897" s="301">
        <v>41429</v>
      </c>
      <c r="F1897" s="220">
        <f t="shared" si="64"/>
        <v>41460</v>
      </c>
    </row>
    <row r="1898" spans="4:6">
      <c r="D1898" s="295" t="s">
        <v>19483</v>
      </c>
      <c r="E1898" s="301">
        <v>41432</v>
      </c>
      <c r="F1898" s="220">
        <f t="shared" si="64"/>
        <v>41463</v>
      </c>
    </row>
    <row r="1899" spans="4:6">
      <c r="D1899" s="295" t="s">
        <v>19380</v>
      </c>
      <c r="E1899" s="301">
        <v>41431</v>
      </c>
      <c r="F1899" s="220">
        <f t="shared" si="64"/>
        <v>41462</v>
      </c>
    </row>
    <row r="1900" spans="4:6">
      <c r="D1900" s="295" t="s">
        <v>19479</v>
      </c>
      <c r="E1900" s="301">
        <v>41432</v>
      </c>
      <c r="F1900" s="220">
        <f t="shared" si="64"/>
        <v>41463</v>
      </c>
    </row>
    <row r="1901" spans="4:6">
      <c r="D1901" s="295" t="s">
        <v>19377</v>
      </c>
      <c r="E1901" s="301">
        <v>41429</v>
      </c>
      <c r="F1901" s="220">
        <f t="shared" si="64"/>
        <v>41460</v>
      </c>
    </row>
    <row r="1902" spans="4:6">
      <c r="D1902" s="295" t="s">
        <v>19477</v>
      </c>
      <c r="E1902" s="301">
        <v>41439</v>
      </c>
      <c r="F1902" s="220">
        <f t="shared" si="64"/>
        <v>41470</v>
      </c>
    </row>
    <row r="1903" spans="4:6">
      <c r="D1903" s="295" t="s">
        <v>19374</v>
      </c>
      <c r="E1903" s="301">
        <v>41430</v>
      </c>
      <c r="F1903" s="220">
        <f t="shared" si="64"/>
        <v>41461</v>
      </c>
    </row>
    <row r="1904" spans="4:6">
      <c r="D1904" s="295" t="s">
        <v>19292</v>
      </c>
      <c r="E1904" s="301">
        <v>41431</v>
      </c>
      <c r="F1904" s="220">
        <f t="shared" si="64"/>
        <v>41462</v>
      </c>
    </row>
    <row r="1905" spans="4:6">
      <c r="D1905" s="295" t="s">
        <v>19535</v>
      </c>
      <c r="E1905" s="301">
        <v>41437</v>
      </c>
      <c r="F1905" s="220">
        <f t="shared" si="64"/>
        <v>41468</v>
      </c>
    </row>
    <row r="1906" spans="4:6">
      <c r="D1906" s="295" t="s">
        <v>19371</v>
      </c>
      <c r="E1906" s="301">
        <v>41428</v>
      </c>
      <c r="F1906" s="220">
        <f t="shared" si="64"/>
        <v>41459</v>
      </c>
    </row>
    <row r="1907" spans="4:6">
      <c r="D1907" s="295" t="s">
        <v>19594</v>
      </c>
      <c r="E1907" s="301">
        <v>41438</v>
      </c>
      <c r="F1907" s="220">
        <f t="shared" si="64"/>
        <v>41469</v>
      </c>
    </row>
    <row r="1908" spans="4:6">
      <c r="D1908" s="295" t="s">
        <v>19526</v>
      </c>
      <c r="E1908" s="301">
        <v>41437</v>
      </c>
      <c r="F1908" s="220">
        <f t="shared" si="64"/>
        <v>41468</v>
      </c>
    </row>
    <row r="1909" spans="4:6" ht="15.75" thickBot="1">
      <c r="D1909" s="296" t="s">
        <v>19995</v>
      </c>
      <c r="E1909" s="302">
        <v>41453</v>
      </c>
      <c r="F1909" s="220">
        <f t="shared" si="64"/>
        <v>41484</v>
      </c>
    </row>
    <row r="1910" spans="4:6">
      <c r="D1910" t="s">
        <v>20006</v>
      </c>
      <c r="E1910" s="18">
        <v>41453</v>
      </c>
      <c r="F1910" s="220">
        <f t="shared" si="64"/>
        <v>41484</v>
      </c>
    </row>
    <row r="1911" spans="4:6">
      <c r="D1911" t="s">
        <v>19539</v>
      </c>
      <c r="E1911" s="18">
        <v>41453</v>
      </c>
      <c r="F1911" s="220">
        <f t="shared" si="64"/>
        <v>41484</v>
      </c>
    </row>
    <row r="1912" spans="4:6">
      <c r="D1912" s="15" t="s">
        <v>20540</v>
      </c>
      <c r="E1912" s="18">
        <v>41452</v>
      </c>
      <c r="F1912" s="220">
        <f t="shared" si="64"/>
        <v>41483</v>
      </c>
    </row>
    <row r="1913" spans="4:6">
      <c r="D1913" t="s">
        <v>19861</v>
      </c>
      <c r="E1913" s="18">
        <v>41452</v>
      </c>
      <c r="F1913" s="220">
        <f t="shared" si="64"/>
        <v>41483</v>
      </c>
    </row>
    <row r="1914" spans="4:6">
      <c r="D1914" t="s">
        <v>19865</v>
      </c>
      <c r="E1914" s="18">
        <v>41452</v>
      </c>
      <c r="F1914" s="220">
        <f t="shared" si="64"/>
        <v>41483</v>
      </c>
    </row>
    <row r="1915" spans="4:6">
      <c r="D1915" t="s">
        <v>19598</v>
      </c>
      <c r="E1915" s="18">
        <v>41452</v>
      </c>
      <c r="F1915" s="220">
        <f t="shared" si="64"/>
        <v>41483</v>
      </c>
    </row>
    <row r="1916" spans="4:6">
      <c r="D1916" t="s">
        <v>20010</v>
      </c>
      <c r="E1916" s="18">
        <v>41452</v>
      </c>
      <c r="F1916" s="220">
        <f t="shared" si="64"/>
        <v>41483</v>
      </c>
    </row>
    <row r="1917" spans="4:6">
      <c r="D1917" t="s">
        <v>19870</v>
      </c>
      <c r="E1917" s="18">
        <v>41452</v>
      </c>
      <c r="F1917" s="220">
        <f t="shared" si="64"/>
        <v>41483</v>
      </c>
    </row>
    <row r="1918" spans="4:6">
      <c r="D1918" t="s">
        <v>19873</v>
      </c>
      <c r="E1918" s="18">
        <v>41450</v>
      </c>
      <c r="F1918" s="220">
        <f t="shared" si="64"/>
        <v>41481</v>
      </c>
    </row>
    <row r="1919" spans="4:6">
      <c r="D1919" t="s">
        <v>20013</v>
      </c>
      <c r="E1919" s="18">
        <v>41453</v>
      </c>
      <c r="F1919" s="220">
        <f t="shared" si="64"/>
        <v>41484</v>
      </c>
    </row>
    <row r="1920" spans="4:6">
      <c r="D1920" t="s">
        <v>20016</v>
      </c>
      <c r="E1920" s="45">
        <v>41453</v>
      </c>
      <c r="F1920" s="220">
        <f t="shared" si="64"/>
        <v>41484</v>
      </c>
    </row>
    <row r="1921" spans="4:6" ht="15.75" thickBot="1">
      <c r="D1921" s="20" t="s">
        <v>18494</v>
      </c>
      <c r="E1921" s="45">
        <v>41414</v>
      </c>
      <c r="F1921" s="303">
        <f t="shared" si="64"/>
        <v>41445</v>
      </c>
    </row>
    <row r="1922" spans="4:6">
      <c r="D1922" s="209" t="s">
        <v>20092</v>
      </c>
      <c r="E1922" s="291">
        <v>41457</v>
      </c>
      <c r="F1922" s="303">
        <f t="shared" si="64"/>
        <v>41488</v>
      </c>
    </row>
    <row r="1923" spans="4:6">
      <c r="D1923" s="216" t="s">
        <v>15507</v>
      </c>
      <c r="E1923" s="292">
        <v>41456</v>
      </c>
      <c r="F1923" s="303">
        <f t="shared" si="64"/>
        <v>41487</v>
      </c>
    </row>
    <row r="1924" spans="4:6">
      <c r="D1924" s="216" t="s">
        <v>20299</v>
      </c>
      <c r="E1924" s="292">
        <v>41480</v>
      </c>
      <c r="F1924" s="303">
        <f t="shared" ref="F1924:F1987" si="65">E1924+31</f>
        <v>41511</v>
      </c>
    </row>
    <row r="1925" spans="4:6">
      <c r="D1925" s="216" t="s">
        <v>20301</v>
      </c>
      <c r="E1925" s="292">
        <v>41479</v>
      </c>
      <c r="F1925" s="303">
        <f t="shared" si="65"/>
        <v>41510</v>
      </c>
    </row>
    <row r="1926" spans="4:6">
      <c r="D1926" s="216" t="s">
        <v>20305</v>
      </c>
      <c r="E1926" s="292">
        <v>41479</v>
      </c>
      <c r="F1926" s="303">
        <f t="shared" si="65"/>
        <v>41510</v>
      </c>
    </row>
    <row r="1927" spans="4:6">
      <c r="D1927" s="216" t="s">
        <v>20099</v>
      </c>
      <c r="E1927" s="292">
        <v>41458</v>
      </c>
      <c r="F1927" s="303">
        <f t="shared" si="65"/>
        <v>41489</v>
      </c>
    </row>
    <row r="1928" spans="4:6">
      <c r="D1928" s="216" t="s">
        <v>20101</v>
      </c>
      <c r="E1928" s="292">
        <v>41481</v>
      </c>
      <c r="F1928" s="303">
        <f t="shared" si="65"/>
        <v>41512</v>
      </c>
    </row>
    <row r="1929" spans="4:6">
      <c r="D1929" s="216" t="s">
        <v>19682</v>
      </c>
      <c r="E1929" s="292">
        <v>41457</v>
      </c>
      <c r="F1929" s="303">
        <f t="shared" si="65"/>
        <v>41488</v>
      </c>
    </row>
    <row r="1930" spans="4:6" ht="15.75" thickBot="1">
      <c r="D1930" s="216" t="s">
        <v>20077</v>
      </c>
      <c r="E1930" s="292">
        <v>41457</v>
      </c>
      <c r="F1930" s="303">
        <f t="shared" si="65"/>
        <v>41488</v>
      </c>
    </row>
    <row r="1931" spans="4:6">
      <c r="D1931" s="294" t="s">
        <v>19803</v>
      </c>
      <c r="E1931" s="300">
        <v>41485</v>
      </c>
      <c r="F1931" s="303">
        <f t="shared" si="65"/>
        <v>41516</v>
      </c>
    </row>
    <row r="1932" spans="4:6">
      <c r="D1932" s="295" t="s">
        <v>20264</v>
      </c>
      <c r="E1932" s="301">
        <v>41472</v>
      </c>
      <c r="F1932" s="303">
        <f t="shared" si="65"/>
        <v>41503</v>
      </c>
    </row>
    <row r="1933" spans="4:6">
      <c r="D1933" s="295" t="s">
        <v>20267</v>
      </c>
      <c r="E1933" s="301">
        <v>41472</v>
      </c>
      <c r="F1933" s="303">
        <f t="shared" si="65"/>
        <v>41503</v>
      </c>
    </row>
    <row r="1934" spans="4:6">
      <c r="D1934" s="295" t="s">
        <v>20188</v>
      </c>
      <c r="E1934" s="301">
        <v>41464</v>
      </c>
      <c r="F1934" s="303">
        <f t="shared" si="65"/>
        <v>41495</v>
      </c>
    </row>
    <row r="1935" spans="4:6">
      <c r="D1935" s="295" t="s">
        <v>20096</v>
      </c>
      <c r="E1935" s="301">
        <v>41456</v>
      </c>
      <c r="F1935" s="303">
        <f t="shared" si="65"/>
        <v>41487</v>
      </c>
    </row>
    <row r="1936" spans="4:6">
      <c r="D1936" s="295" t="s">
        <v>20193</v>
      </c>
      <c r="E1936" s="301">
        <v>41485</v>
      </c>
      <c r="F1936" s="303">
        <f t="shared" si="65"/>
        <v>41516</v>
      </c>
    </row>
    <row r="1937" spans="4:6">
      <c r="D1937" s="295" t="s">
        <v>20363</v>
      </c>
      <c r="E1937" s="301">
        <v>41485</v>
      </c>
      <c r="F1937" s="303">
        <f t="shared" si="65"/>
        <v>41516</v>
      </c>
    </row>
    <row r="1938" spans="4:6">
      <c r="D1938" s="295" t="s">
        <v>20194</v>
      </c>
      <c r="E1938" s="301">
        <v>41465</v>
      </c>
      <c r="F1938" s="303">
        <f t="shared" si="65"/>
        <v>41496</v>
      </c>
    </row>
    <row r="1939" spans="4:6">
      <c r="D1939" s="295" t="s">
        <v>20197</v>
      </c>
      <c r="E1939" s="301">
        <v>41465</v>
      </c>
      <c r="F1939" s="303">
        <f t="shared" si="65"/>
        <v>41496</v>
      </c>
    </row>
    <row r="1940" spans="4:6">
      <c r="D1940" s="295" t="s">
        <v>20201</v>
      </c>
      <c r="E1940" s="301">
        <v>41467</v>
      </c>
      <c r="F1940" s="303">
        <f t="shared" si="65"/>
        <v>41498</v>
      </c>
    </row>
    <row r="1941" spans="4:6">
      <c r="D1941" s="295" t="s">
        <v>20274</v>
      </c>
      <c r="E1941" s="301">
        <v>41472</v>
      </c>
      <c r="F1941" s="303">
        <f t="shared" si="65"/>
        <v>41503</v>
      </c>
    </row>
    <row r="1942" spans="4:6">
      <c r="D1942" s="295" t="s">
        <v>20205</v>
      </c>
      <c r="E1942" s="301">
        <v>41464</v>
      </c>
      <c r="F1942" s="303">
        <f t="shared" si="65"/>
        <v>41495</v>
      </c>
    </row>
    <row r="1943" spans="4:6">
      <c r="D1943" s="295" t="s">
        <v>20277</v>
      </c>
      <c r="E1943" s="301">
        <v>41478</v>
      </c>
      <c r="F1943" s="303">
        <f t="shared" si="65"/>
        <v>41509</v>
      </c>
    </row>
    <row r="1944" spans="4:6">
      <c r="D1944" s="295" t="s">
        <v>20153</v>
      </c>
      <c r="E1944" s="301">
        <v>41459</v>
      </c>
      <c r="F1944" s="303">
        <f t="shared" si="65"/>
        <v>41490</v>
      </c>
    </row>
    <row r="1945" spans="4:6">
      <c r="D1945" s="295" t="s">
        <v>20208</v>
      </c>
      <c r="E1945" s="301">
        <v>41465</v>
      </c>
      <c r="F1945" s="303">
        <f t="shared" si="65"/>
        <v>41496</v>
      </c>
    </row>
    <row r="1946" spans="4:6">
      <c r="D1946" s="295" t="s">
        <v>20106</v>
      </c>
      <c r="E1946" s="301">
        <v>41458</v>
      </c>
      <c r="F1946" s="303">
        <f t="shared" si="65"/>
        <v>41489</v>
      </c>
    </row>
    <row r="1947" spans="4:6">
      <c r="D1947" s="295" t="s">
        <v>20159</v>
      </c>
      <c r="E1947" s="301">
        <v>41459</v>
      </c>
      <c r="F1947" s="303">
        <f t="shared" si="65"/>
        <v>41490</v>
      </c>
    </row>
    <row r="1948" spans="4:6">
      <c r="D1948" s="295" t="s">
        <v>20240</v>
      </c>
      <c r="E1948" s="301">
        <v>41470</v>
      </c>
      <c r="F1948" s="303">
        <f t="shared" si="65"/>
        <v>41501</v>
      </c>
    </row>
    <row r="1949" spans="4:6">
      <c r="D1949" s="295" t="s">
        <v>20280</v>
      </c>
      <c r="E1949" s="301">
        <v>41473</v>
      </c>
      <c r="F1949" s="303">
        <f t="shared" si="65"/>
        <v>41504</v>
      </c>
    </row>
    <row r="1950" spans="4:6">
      <c r="D1950" s="295" t="s">
        <v>20211</v>
      </c>
      <c r="E1950" s="301">
        <v>41465</v>
      </c>
      <c r="F1950" s="303">
        <f t="shared" si="65"/>
        <v>41496</v>
      </c>
    </row>
    <row r="1951" spans="4:6">
      <c r="D1951" s="295" t="s">
        <v>20214</v>
      </c>
      <c r="E1951" s="301">
        <v>41466</v>
      </c>
      <c r="F1951" s="303">
        <f t="shared" si="65"/>
        <v>41497</v>
      </c>
    </row>
    <row r="1952" spans="4:6">
      <c r="D1952" s="295" t="s">
        <v>20216</v>
      </c>
      <c r="E1952" s="301">
        <v>41464</v>
      </c>
      <c r="F1952" s="303">
        <f t="shared" si="65"/>
        <v>41495</v>
      </c>
    </row>
    <row r="1953" spans="4:6">
      <c r="D1953" s="295" t="s">
        <v>20245</v>
      </c>
      <c r="E1953" s="301">
        <v>41465</v>
      </c>
      <c r="F1953" s="303">
        <f t="shared" si="65"/>
        <v>41496</v>
      </c>
    </row>
    <row r="1954" spans="4:6" ht="15.75" thickBot="1">
      <c r="D1954" s="296" t="s">
        <v>20218</v>
      </c>
      <c r="E1954" s="302">
        <v>41465</v>
      </c>
      <c r="F1954" s="303">
        <f t="shared" si="65"/>
        <v>41496</v>
      </c>
    </row>
    <row r="1955" spans="4:6">
      <c r="D1955" s="209" t="s">
        <v>20485</v>
      </c>
      <c r="E1955" s="291">
        <v>41500</v>
      </c>
      <c r="F1955" s="303">
        <f t="shared" si="65"/>
        <v>41531</v>
      </c>
    </row>
    <row r="1956" spans="4:6" ht="15.75" thickBot="1">
      <c r="D1956" s="290" t="s">
        <v>19823</v>
      </c>
      <c r="E1956" s="293">
        <v>41488</v>
      </c>
      <c r="F1956" s="303">
        <f t="shared" si="65"/>
        <v>41519</v>
      </c>
    </row>
    <row r="1957" spans="4:6">
      <c r="D1957" s="294" t="s">
        <v>20271</v>
      </c>
      <c r="E1957" s="300">
        <v>41488</v>
      </c>
      <c r="F1957" s="303">
        <f t="shared" si="65"/>
        <v>41519</v>
      </c>
    </row>
    <row r="1958" spans="4:6">
      <c r="D1958" s="295" t="s">
        <v>20042</v>
      </c>
      <c r="E1958" s="301">
        <v>41512</v>
      </c>
      <c r="F1958" s="303">
        <f t="shared" si="65"/>
        <v>41543</v>
      </c>
    </row>
    <row r="1959" spans="4:6">
      <c r="D1959" s="295" t="s">
        <v>20243</v>
      </c>
      <c r="E1959" s="301">
        <v>41486</v>
      </c>
      <c r="F1959" s="303">
        <f t="shared" si="65"/>
        <v>41517</v>
      </c>
    </row>
    <row r="1960" spans="4:6">
      <c r="D1960" s="295" t="s">
        <v>20457</v>
      </c>
      <c r="E1960" s="301">
        <v>41509</v>
      </c>
      <c r="F1960" s="303">
        <f t="shared" si="65"/>
        <v>41540</v>
      </c>
    </row>
    <row r="1961" spans="4:6">
      <c r="D1961" s="295" t="s">
        <v>20367</v>
      </c>
      <c r="E1961" s="301">
        <v>41486</v>
      </c>
      <c r="F1961" s="303">
        <f t="shared" si="65"/>
        <v>41517</v>
      </c>
    </row>
    <row r="1962" spans="4:6">
      <c r="D1962" s="295" t="s">
        <v>20461</v>
      </c>
      <c r="E1962" s="301">
        <v>41486</v>
      </c>
      <c r="F1962" s="303">
        <f t="shared" si="65"/>
        <v>41517</v>
      </c>
    </row>
    <row r="1963" spans="4:6">
      <c r="D1963" s="295" t="s">
        <v>20513</v>
      </c>
      <c r="E1963" s="301">
        <v>41508</v>
      </c>
      <c r="F1963" s="303">
        <f t="shared" si="65"/>
        <v>41539</v>
      </c>
    </row>
    <row r="1964" spans="4:6">
      <c r="D1964" s="295" t="s">
        <v>20511</v>
      </c>
      <c r="E1964" s="301">
        <v>41512</v>
      </c>
      <c r="F1964" s="303">
        <f t="shared" si="65"/>
        <v>41543</v>
      </c>
    </row>
    <row r="1965" spans="4:6" ht="15.75" thickBot="1">
      <c r="D1965" s="296" t="s">
        <v>20481</v>
      </c>
      <c r="E1965" s="302">
        <v>41506</v>
      </c>
      <c r="F1965" s="303">
        <f t="shared" si="65"/>
        <v>41537</v>
      </c>
    </row>
    <row r="1966" spans="4:6">
      <c r="D1966" s="20" t="s">
        <v>20491</v>
      </c>
      <c r="E1966" s="282">
        <v>41507</v>
      </c>
      <c r="F1966" s="303">
        <f t="shared" si="65"/>
        <v>41538</v>
      </c>
    </row>
    <row r="1967" spans="4:6">
      <c r="D1967" s="20" t="s">
        <v>20535</v>
      </c>
      <c r="E1967" s="282">
        <v>41515</v>
      </c>
      <c r="F1967" s="303">
        <f t="shared" si="65"/>
        <v>41546</v>
      </c>
    </row>
    <row r="1968" spans="4:6">
      <c r="D1968" s="22" t="s">
        <v>20705</v>
      </c>
      <c r="E1968" s="13">
        <v>41571</v>
      </c>
      <c r="F1968" s="303">
        <f t="shared" si="65"/>
        <v>41602</v>
      </c>
    </row>
    <row r="1969" spans="4:6">
      <c r="D1969" s="22" t="s">
        <v>20717</v>
      </c>
      <c r="E1969" s="18">
        <v>41570</v>
      </c>
      <c r="F1969" s="303">
        <f t="shared" si="65"/>
        <v>41601</v>
      </c>
    </row>
    <row r="1970" spans="4:6">
      <c r="D1970" t="s">
        <v>22605</v>
      </c>
      <c r="E1970" s="89">
        <v>41606</v>
      </c>
      <c r="F1970" s="303">
        <f t="shared" si="65"/>
        <v>41637</v>
      </c>
    </row>
    <row r="1971" spans="4:6">
      <c r="D1971" s="22" t="s">
        <v>22955</v>
      </c>
      <c r="E1971" s="170">
        <v>41711</v>
      </c>
      <c r="F1971" s="303">
        <f t="shared" si="65"/>
        <v>41742</v>
      </c>
    </row>
    <row r="1972" spans="4:6">
      <c r="D1972" s="22" t="s">
        <v>4938</v>
      </c>
      <c r="E1972" s="12">
        <v>41708</v>
      </c>
      <c r="F1972" s="303">
        <f t="shared" si="65"/>
        <v>41739</v>
      </c>
    </row>
    <row r="1973" spans="4:6">
      <c r="D1973" s="22" t="s">
        <v>22962</v>
      </c>
      <c r="E1973" s="12">
        <v>41723</v>
      </c>
      <c r="F1973" s="303">
        <f t="shared" si="65"/>
        <v>41754</v>
      </c>
    </row>
    <row r="1974" spans="4:6">
      <c r="D1974" s="22" t="s">
        <v>22964</v>
      </c>
      <c r="E1974" s="12">
        <v>41717</v>
      </c>
      <c r="F1974" s="303">
        <f t="shared" si="65"/>
        <v>41748</v>
      </c>
    </row>
    <row r="1975" spans="4:6">
      <c r="D1975" s="22" t="s">
        <v>22966</v>
      </c>
      <c r="E1975" s="12">
        <v>41717</v>
      </c>
      <c r="F1975" s="303">
        <f t="shared" si="65"/>
        <v>41748</v>
      </c>
    </row>
    <row r="1976" spans="4:6">
      <c r="D1976" s="22" t="s">
        <v>22972</v>
      </c>
      <c r="E1976" s="12">
        <v>41712</v>
      </c>
      <c r="F1976" s="303">
        <f t="shared" si="65"/>
        <v>41743</v>
      </c>
    </row>
    <row r="1977" spans="4:6">
      <c r="D1977" s="22" t="s">
        <v>22975</v>
      </c>
      <c r="E1977" s="12">
        <v>41726</v>
      </c>
      <c r="F1977" s="303">
        <f t="shared" si="65"/>
        <v>41757</v>
      </c>
    </row>
    <row r="1978" spans="4:6">
      <c r="D1978" s="20" t="s">
        <v>22978</v>
      </c>
      <c r="E1978" s="16">
        <v>41709</v>
      </c>
      <c r="F1978" s="303">
        <f t="shared" si="65"/>
        <v>41740</v>
      </c>
    </row>
    <row r="1979" spans="4:6">
      <c r="D1979" s="22" t="s">
        <v>22981</v>
      </c>
      <c r="E1979" s="12">
        <v>41715</v>
      </c>
      <c r="F1979" s="303">
        <f t="shared" si="65"/>
        <v>41746</v>
      </c>
    </row>
    <row r="1980" spans="4:6">
      <c r="D1980" t="s">
        <v>1799</v>
      </c>
      <c r="E1980" s="36">
        <v>41675</v>
      </c>
      <c r="F1980" s="303">
        <f t="shared" si="65"/>
        <v>41706</v>
      </c>
    </row>
    <row r="1981" spans="4:6">
      <c r="D1981" t="s">
        <v>22768</v>
      </c>
      <c r="E1981" s="157">
        <v>41675</v>
      </c>
      <c r="F1981" s="303">
        <f t="shared" si="65"/>
        <v>41706</v>
      </c>
    </row>
    <row r="1982" spans="4:6">
      <c r="D1982" t="s">
        <v>20684</v>
      </c>
      <c r="E1982" s="36">
        <v>41255</v>
      </c>
      <c r="F1982" s="303">
        <f t="shared" si="65"/>
        <v>41286</v>
      </c>
    </row>
    <row r="1983" spans="4:6">
      <c r="D1983" t="s">
        <v>22876</v>
      </c>
      <c r="E1983" s="36">
        <v>41691</v>
      </c>
      <c r="F1983" s="303">
        <f t="shared" si="65"/>
        <v>41722</v>
      </c>
    </row>
    <row r="1984" spans="4:6">
      <c r="D1984" t="s">
        <v>20685</v>
      </c>
      <c r="E1984" s="157">
        <v>41207</v>
      </c>
      <c r="F1984" s="303">
        <f t="shared" si="65"/>
        <v>41238</v>
      </c>
    </row>
    <row r="1985" spans="4:6">
      <c r="D1985" t="s">
        <v>20687</v>
      </c>
      <c r="E1985" s="36">
        <v>41269</v>
      </c>
      <c r="F1985" s="303">
        <f t="shared" si="65"/>
        <v>41300</v>
      </c>
    </row>
    <row r="1986" spans="4:6">
      <c r="D1986" t="s">
        <v>20688</v>
      </c>
      <c r="E1986" s="157">
        <v>41198</v>
      </c>
      <c r="F1986" s="303">
        <f t="shared" si="65"/>
        <v>41229</v>
      </c>
    </row>
    <row r="1987" spans="4:6">
      <c r="D1987" t="s">
        <v>20689</v>
      </c>
      <c r="E1987" s="36">
        <v>41285</v>
      </c>
      <c r="F1987" s="303">
        <f t="shared" si="65"/>
        <v>41316</v>
      </c>
    </row>
    <row r="1988" spans="4:6">
      <c r="D1988" t="s">
        <v>20690</v>
      </c>
      <c r="E1988" s="36">
        <v>41284</v>
      </c>
      <c r="F1988" s="303">
        <f t="shared" ref="F1988:F2016" si="66">E1988+31</f>
        <v>41315</v>
      </c>
    </row>
    <row r="1989" spans="4:6">
      <c r="D1989" t="s">
        <v>20691</v>
      </c>
      <c r="E1989" s="157">
        <v>41177</v>
      </c>
      <c r="F1989" s="303">
        <f t="shared" si="66"/>
        <v>41208</v>
      </c>
    </row>
    <row r="1990" spans="4:6">
      <c r="D1990" t="s">
        <v>20692</v>
      </c>
      <c r="E1990" s="36">
        <v>41257</v>
      </c>
      <c r="F1990" s="303">
        <f t="shared" si="66"/>
        <v>41288</v>
      </c>
    </row>
    <row r="1991" spans="4:6">
      <c r="D1991" t="s">
        <v>20693</v>
      </c>
      <c r="E1991" s="36">
        <v>41221</v>
      </c>
      <c r="F1991" s="303">
        <f t="shared" si="66"/>
        <v>41252</v>
      </c>
    </row>
    <row r="1992" spans="4:6">
      <c r="D1992" t="s">
        <v>20694</v>
      </c>
      <c r="E1992" s="36">
        <v>41282</v>
      </c>
      <c r="F1992" s="303">
        <f t="shared" si="66"/>
        <v>41313</v>
      </c>
    </row>
    <row r="1993" spans="4:6">
      <c r="D1993" t="s">
        <v>20695</v>
      </c>
      <c r="E1993" s="36">
        <v>41298</v>
      </c>
      <c r="F1993" s="303">
        <f t="shared" si="66"/>
        <v>41329</v>
      </c>
    </row>
    <row r="1994" spans="4:6">
      <c r="D1994" t="s">
        <v>20696</v>
      </c>
      <c r="E1994" s="36">
        <v>41262</v>
      </c>
      <c r="F1994" s="303">
        <f t="shared" si="66"/>
        <v>41293</v>
      </c>
    </row>
    <row r="1995" spans="4:6">
      <c r="D1995" t="s">
        <v>20697</v>
      </c>
      <c r="E1995" s="36">
        <v>41179</v>
      </c>
      <c r="F1995" s="303">
        <f t="shared" si="66"/>
        <v>41210</v>
      </c>
    </row>
    <row r="1996" spans="4:6">
      <c r="D1996" t="s">
        <v>20698</v>
      </c>
      <c r="E1996" s="157">
        <v>41187</v>
      </c>
      <c r="F1996" s="303">
        <f t="shared" si="66"/>
        <v>41218</v>
      </c>
    </row>
    <row r="1997" spans="4:6">
      <c r="D1997" t="s">
        <v>20699</v>
      </c>
      <c r="E1997" s="157">
        <v>41360</v>
      </c>
      <c r="F1997" s="303">
        <f t="shared" si="66"/>
        <v>41391</v>
      </c>
    </row>
    <row r="1998" spans="4:6">
      <c r="D1998" t="s">
        <v>20700</v>
      </c>
      <c r="E1998" s="36">
        <v>41170</v>
      </c>
      <c r="F1998" s="303">
        <f t="shared" si="66"/>
        <v>41201</v>
      </c>
    </row>
    <row r="1999" spans="4:6">
      <c r="D1999" t="s">
        <v>20701</v>
      </c>
      <c r="E1999" s="36">
        <v>41171</v>
      </c>
      <c r="F1999" s="303">
        <f t="shared" si="66"/>
        <v>41202</v>
      </c>
    </row>
    <row r="2000" spans="4:6">
      <c r="D2000" t="s">
        <v>20702</v>
      </c>
      <c r="E2000" s="157">
        <v>41170</v>
      </c>
      <c r="F2000" s="303">
        <f t="shared" si="66"/>
        <v>41201</v>
      </c>
    </row>
    <row r="2001" spans="4:6">
      <c r="D2001" t="s">
        <v>20703</v>
      </c>
      <c r="E2001" s="157">
        <v>41171</v>
      </c>
      <c r="F2001" s="303">
        <f t="shared" si="66"/>
        <v>41202</v>
      </c>
    </row>
    <row r="2002" spans="4:6">
      <c r="D2002" t="s">
        <v>20704</v>
      </c>
      <c r="E2002" s="36">
        <v>41256</v>
      </c>
      <c r="F2002" s="303">
        <f t="shared" si="66"/>
        <v>41287</v>
      </c>
    </row>
    <row r="2003" spans="4:6">
      <c r="D2003" t="s">
        <v>20710</v>
      </c>
      <c r="E2003" s="157">
        <v>41248</v>
      </c>
      <c r="F2003" s="303">
        <f t="shared" si="66"/>
        <v>41279</v>
      </c>
    </row>
    <row r="2004" spans="4:6">
      <c r="D2004" t="s">
        <v>22887</v>
      </c>
      <c r="E2004" s="36">
        <v>41689</v>
      </c>
      <c r="F2004" s="303">
        <f t="shared" si="66"/>
        <v>41720</v>
      </c>
    </row>
    <row r="2005" spans="4:6">
      <c r="D2005" t="s">
        <v>22891</v>
      </c>
      <c r="E2005" s="157">
        <v>41695</v>
      </c>
      <c r="F2005" s="303">
        <f t="shared" si="66"/>
        <v>41726</v>
      </c>
    </row>
    <row r="2006" spans="4:6">
      <c r="D2006" t="s">
        <v>22908</v>
      </c>
      <c r="E2006" s="157">
        <v>41695</v>
      </c>
      <c r="F2006" s="303">
        <f t="shared" si="66"/>
        <v>41726</v>
      </c>
    </row>
    <row r="2007" spans="4:6">
      <c r="D2007" t="s">
        <v>22897</v>
      </c>
      <c r="E2007" s="36">
        <v>41694</v>
      </c>
      <c r="F2007" s="303">
        <f t="shared" si="66"/>
        <v>41725</v>
      </c>
    </row>
    <row r="2008" spans="4:6">
      <c r="D2008" t="s">
        <v>20711</v>
      </c>
      <c r="E2008" s="36">
        <v>41452</v>
      </c>
      <c r="F2008" s="303">
        <f t="shared" si="66"/>
        <v>41483</v>
      </c>
    </row>
    <row r="2009" spans="4:6">
      <c r="D2009" t="s">
        <v>20712</v>
      </c>
      <c r="E2009" s="36">
        <v>41401</v>
      </c>
      <c r="F2009" s="303">
        <f t="shared" si="66"/>
        <v>41432</v>
      </c>
    </row>
    <row r="2010" spans="4:6">
      <c r="D2010" t="s">
        <v>20713</v>
      </c>
      <c r="E2010" s="36">
        <v>41410</v>
      </c>
      <c r="F2010" s="303">
        <f t="shared" si="66"/>
        <v>41441</v>
      </c>
    </row>
    <row r="2011" spans="4:6">
      <c r="D2011" t="s">
        <v>20714</v>
      </c>
      <c r="E2011" s="157">
        <v>41394</v>
      </c>
      <c r="F2011" s="303">
        <f t="shared" si="66"/>
        <v>41425</v>
      </c>
    </row>
    <row r="2012" spans="4:6">
      <c r="D2012" t="s">
        <v>20715</v>
      </c>
      <c r="E2012" s="157">
        <v>41394</v>
      </c>
      <c r="F2012" s="303">
        <f t="shared" si="66"/>
        <v>41425</v>
      </c>
    </row>
    <row r="2013" spans="4:6">
      <c r="D2013" t="s">
        <v>20716</v>
      </c>
      <c r="E2013" s="36">
        <v>41452</v>
      </c>
      <c r="F2013" s="303">
        <f t="shared" si="66"/>
        <v>41483</v>
      </c>
    </row>
    <row r="2014" spans="4:6">
      <c r="D2014" t="s">
        <v>22917</v>
      </c>
      <c r="E2014" s="16">
        <v>41697</v>
      </c>
      <c r="F2014" s="303">
        <f t="shared" si="66"/>
        <v>41728</v>
      </c>
    </row>
    <row r="2015" spans="4:6">
      <c r="D2015" t="s">
        <v>22771</v>
      </c>
      <c r="E2015" s="157">
        <v>41675</v>
      </c>
      <c r="F2015" s="303">
        <f t="shared" si="66"/>
        <v>41706</v>
      </c>
    </row>
    <row r="2016" spans="4:6">
      <c r="D2016" t="s">
        <v>20310</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13597</v>
      </c>
      <c r="B1" s="15" t="s">
        <v>13598</v>
      </c>
      <c r="C1" t="s">
        <v>13599</v>
      </c>
      <c r="D1" s="15" t="s">
        <v>7962</v>
      </c>
      <c r="E1" s="15" t="s">
        <v>13887</v>
      </c>
    </row>
    <row r="2" spans="1:5">
      <c r="A2">
        <v>1</v>
      </c>
      <c r="B2" s="15" t="s">
        <v>1537</v>
      </c>
      <c r="C2" t="s">
        <v>1206</v>
      </c>
      <c r="D2" t="s">
        <v>2182</v>
      </c>
      <c r="E2" t="s">
        <v>2183</v>
      </c>
    </row>
    <row r="3" spans="1:5">
      <c r="A3">
        <v>2</v>
      </c>
      <c r="B3" s="15" t="s">
        <v>13601</v>
      </c>
      <c r="C3" t="s">
        <v>874</v>
      </c>
      <c r="D3" s="15" t="s">
        <v>13889</v>
      </c>
      <c r="E3" s="15" t="s">
        <v>13890</v>
      </c>
    </row>
    <row r="4" spans="1:5">
      <c r="A4">
        <v>3</v>
      </c>
      <c r="B4" s="15" t="s">
        <v>13602</v>
      </c>
      <c r="C4" t="s">
        <v>883</v>
      </c>
      <c r="D4" s="15" t="s">
        <v>13891</v>
      </c>
      <c r="E4" s="15" t="s">
        <v>13892</v>
      </c>
    </row>
    <row r="5" spans="1:5">
      <c r="A5">
        <v>4</v>
      </c>
      <c r="B5" s="15" t="s">
        <v>1295</v>
      </c>
      <c r="C5" t="s">
        <v>883</v>
      </c>
      <c r="D5" s="15" t="s">
        <v>1296</v>
      </c>
      <c r="E5" s="15" t="s">
        <v>1297</v>
      </c>
    </row>
    <row r="6" spans="1:5">
      <c r="A6">
        <v>5</v>
      </c>
      <c r="B6" s="15" t="s">
        <v>13603</v>
      </c>
      <c r="C6" t="s">
        <v>1177</v>
      </c>
      <c r="D6" s="15" t="s">
        <v>13893</v>
      </c>
      <c r="E6" s="15" t="s">
        <v>13894</v>
      </c>
    </row>
    <row r="7" spans="1:5">
      <c r="A7">
        <v>6</v>
      </c>
      <c r="B7" s="15" t="s">
        <v>13604</v>
      </c>
      <c r="C7" t="s">
        <v>879</v>
      </c>
      <c r="D7" s="15" t="s">
        <v>13895</v>
      </c>
      <c r="E7" s="15" t="s">
        <v>13896</v>
      </c>
    </row>
    <row r="8" spans="1:5">
      <c r="A8">
        <v>7</v>
      </c>
      <c r="B8" s="15" t="s">
        <v>1271</v>
      </c>
      <c r="C8" t="s">
        <v>888</v>
      </c>
      <c r="D8" s="15" t="s">
        <v>1272</v>
      </c>
      <c r="E8" s="15" t="s">
        <v>1273</v>
      </c>
    </row>
    <row r="9" spans="1:5">
      <c r="A9">
        <v>8</v>
      </c>
      <c r="B9" s="15" t="s">
        <v>2104</v>
      </c>
      <c r="C9" t="s">
        <v>1175</v>
      </c>
      <c r="D9" s="15" t="s">
        <v>13897</v>
      </c>
      <c r="E9" s="15" t="s">
        <v>13898</v>
      </c>
    </row>
    <row r="10" spans="1:5">
      <c r="A10">
        <v>9</v>
      </c>
      <c r="B10" s="15" t="s">
        <v>13605</v>
      </c>
      <c r="C10" t="s">
        <v>1175</v>
      </c>
      <c r="D10" s="15" t="s">
        <v>13899</v>
      </c>
      <c r="E10" s="15" t="s">
        <v>13900</v>
      </c>
    </row>
    <row r="11" spans="1:5">
      <c r="A11">
        <v>10</v>
      </c>
      <c r="B11" s="15" t="s">
        <v>7604</v>
      </c>
      <c r="C11" t="s">
        <v>1177</v>
      </c>
      <c r="D11" s="15" t="s">
        <v>7965</v>
      </c>
      <c r="E11" s="15" t="s">
        <v>7966</v>
      </c>
    </row>
    <row r="12" spans="1:5">
      <c r="A12">
        <v>11</v>
      </c>
      <c r="B12" s="15" t="s">
        <v>2039</v>
      </c>
      <c r="C12" t="s">
        <v>1172</v>
      </c>
      <c r="D12" s="15" t="s">
        <v>2096</v>
      </c>
      <c r="E12" s="15" t="s">
        <v>2097</v>
      </c>
    </row>
    <row r="13" spans="1:5">
      <c r="A13">
        <v>12</v>
      </c>
      <c r="B13" s="15" t="s">
        <v>7607</v>
      </c>
      <c r="C13" t="s">
        <v>1172</v>
      </c>
      <c r="D13" s="15" t="s">
        <v>7967</v>
      </c>
      <c r="E13" s="15" t="s">
        <v>7968</v>
      </c>
    </row>
    <row r="14" spans="1:5">
      <c r="A14">
        <v>13</v>
      </c>
      <c r="B14" s="15" t="s">
        <v>13606</v>
      </c>
      <c r="C14" t="s">
        <v>1172</v>
      </c>
      <c r="D14" s="15" t="s">
        <v>13901</v>
      </c>
      <c r="E14" s="15" t="s">
        <v>13902</v>
      </c>
    </row>
    <row r="15" spans="1:5">
      <c r="A15">
        <v>14</v>
      </c>
      <c r="B15" s="15" t="s">
        <v>2122</v>
      </c>
      <c r="C15" t="s">
        <v>880</v>
      </c>
      <c r="D15" s="15" t="s">
        <v>13903</v>
      </c>
      <c r="E15" s="15" t="s">
        <v>13904</v>
      </c>
    </row>
    <row r="16" spans="1:5">
      <c r="A16">
        <v>15</v>
      </c>
      <c r="B16" s="15" t="s">
        <v>13607</v>
      </c>
      <c r="C16" t="s">
        <v>1172</v>
      </c>
      <c r="D16" s="15" t="s">
        <v>13905</v>
      </c>
      <c r="E16" s="15" t="s">
        <v>13906</v>
      </c>
    </row>
    <row r="17" spans="1:5">
      <c r="A17">
        <v>16</v>
      </c>
      <c r="B17" s="15" t="s">
        <v>7611</v>
      </c>
      <c r="C17" t="s">
        <v>1165</v>
      </c>
      <c r="D17" s="15" t="s">
        <v>7969</v>
      </c>
      <c r="E17" s="15" t="s">
        <v>7970</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13608</v>
      </c>
      <c r="C21" t="s">
        <v>1172</v>
      </c>
      <c r="D21" s="15" t="s">
        <v>13907</v>
      </c>
      <c r="E21" s="15" t="s">
        <v>13908</v>
      </c>
    </row>
    <row r="22" spans="1:5">
      <c r="A22">
        <v>21</v>
      </c>
      <c r="B22" s="15" t="s">
        <v>7226</v>
      </c>
      <c r="C22" t="s">
        <v>883</v>
      </c>
      <c r="D22" s="15" t="s">
        <v>7971</v>
      </c>
      <c r="E22" s="15" t="s">
        <v>7972</v>
      </c>
    </row>
    <row r="23" spans="1:5">
      <c r="A23">
        <v>22</v>
      </c>
      <c r="B23" s="15" t="s">
        <v>1661</v>
      </c>
      <c r="C23" t="s">
        <v>883</v>
      </c>
      <c r="D23" s="15" t="s">
        <v>770</v>
      </c>
      <c r="E23" s="15" t="s">
        <v>771</v>
      </c>
    </row>
    <row r="24" spans="1:5">
      <c r="A24">
        <v>23</v>
      </c>
      <c r="B24" s="15" t="s">
        <v>13609</v>
      </c>
      <c r="C24" t="s">
        <v>1165</v>
      </c>
      <c r="D24" s="15" t="s">
        <v>13909</v>
      </c>
      <c r="E24" s="15" t="s">
        <v>13910</v>
      </c>
    </row>
    <row r="25" spans="1:5">
      <c r="A25">
        <v>24</v>
      </c>
      <c r="B25" s="15" t="s">
        <v>2038</v>
      </c>
      <c r="C25" t="s">
        <v>1177</v>
      </c>
      <c r="D25" s="15" t="s">
        <v>2094</v>
      </c>
      <c r="E25" s="15" t="s">
        <v>2095</v>
      </c>
    </row>
    <row r="26" spans="1:5">
      <c r="A26">
        <v>25</v>
      </c>
      <c r="B26" s="15" t="s">
        <v>13610</v>
      </c>
      <c r="C26" t="s">
        <v>883</v>
      </c>
      <c r="D26" s="15" t="s">
        <v>13911</v>
      </c>
      <c r="E26" s="15" t="s">
        <v>13912</v>
      </c>
    </row>
    <row r="27" spans="1:5">
      <c r="A27">
        <v>26</v>
      </c>
      <c r="B27" s="15" t="s">
        <v>13611</v>
      </c>
      <c r="C27" t="s">
        <v>161</v>
      </c>
      <c r="D27" s="15" t="s">
        <v>13913</v>
      </c>
      <c r="E27" s="15" t="s">
        <v>13914</v>
      </c>
    </row>
    <row r="28" spans="1:5">
      <c r="A28">
        <v>27</v>
      </c>
      <c r="B28" s="15" t="s">
        <v>1848</v>
      </c>
      <c r="C28" t="s">
        <v>883</v>
      </c>
      <c r="D28" s="15" t="s">
        <v>13915</v>
      </c>
      <c r="E28" s="15" t="s">
        <v>13916</v>
      </c>
    </row>
    <row r="29" spans="1:5">
      <c r="A29">
        <v>28</v>
      </c>
      <c r="B29" s="15" t="s">
        <v>13612</v>
      </c>
      <c r="C29" t="s">
        <v>1172</v>
      </c>
      <c r="D29" s="15" t="s">
        <v>13917</v>
      </c>
      <c r="E29" s="15" t="s">
        <v>13918</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7628</v>
      </c>
      <c r="C36" t="s">
        <v>880</v>
      </c>
      <c r="D36" s="15" t="s">
        <v>7973</v>
      </c>
      <c r="E36" s="15" t="s">
        <v>7974</v>
      </c>
    </row>
    <row r="37" spans="1:5">
      <c r="A37">
        <v>36</v>
      </c>
      <c r="B37" s="15" t="s">
        <v>13613</v>
      </c>
      <c r="C37" t="s">
        <v>1175</v>
      </c>
      <c r="D37" s="15" t="s">
        <v>13919</v>
      </c>
      <c r="E37" s="15" t="s">
        <v>13920</v>
      </c>
    </row>
    <row r="38" spans="1:5">
      <c r="A38">
        <v>37</v>
      </c>
      <c r="B38" s="15" t="s">
        <v>7231</v>
      </c>
      <c r="C38" t="s">
        <v>1206</v>
      </c>
      <c r="D38" s="15" t="s">
        <v>7975</v>
      </c>
      <c r="E38" s="15" t="s">
        <v>7976</v>
      </c>
    </row>
    <row r="39" spans="1:5">
      <c r="A39">
        <v>38</v>
      </c>
      <c r="B39" s="15" t="s">
        <v>2030</v>
      </c>
      <c r="C39" t="s">
        <v>880</v>
      </c>
      <c r="D39" s="15" t="s">
        <v>2073</v>
      </c>
      <c r="E39" s="15" t="s">
        <v>2074</v>
      </c>
    </row>
    <row r="40" spans="1:5">
      <c r="A40">
        <v>39</v>
      </c>
      <c r="B40" s="15" t="s">
        <v>13614</v>
      </c>
      <c r="C40" t="s">
        <v>883</v>
      </c>
      <c r="D40" s="15" t="s">
        <v>13921</v>
      </c>
      <c r="E40" s="15" t="s">
        <v>13922</v>
      </c>
    </row>
    <row r="41" spans="1:5">
      <c r="A41">
        <v>40</v>
      </c>
      <c r="B41" s="15" t="s">
        <v>7643</v>
      </c>
      <c r="C41" t="s">
        <v>1206</v>
      </c>
      <c r="D41" s="15" t="s">
        <v>7977</v>
      </c>
      <c r="E41" s="15" t="s">
        <v>7978</v>
      </c>
    </row>
    <row r="42" spans="1:5">
      <c r="A42">
        <v>41</v>
      </c>
      <c r="B42" s="15" t="s">
        <v>7832</v>
      </c>
      <c r="C42" t="s">
        <v>886</v>
      </c>
      <c r="D42" s="15" t="s">
        <v>7979</v>
      </c>
      <c r="E42" s="15" t="s">
        <v>7980</v>
      </c>
    </row>
    <row r="43" spans="1:5">
      <c r="A43">
        <v>42</v>
      </c>
      <c r="B43" s="15" t="s">
        <v>1730</v>
      </c>
      <c r="C43" t="s">
        <v>888</v>
      </c>
      <c r="D43" s="15" t="s">
        <v>872</v>
      </c>
      <c r="E43" s="15" t="s">
        <v>873</v>
      </c>
    </row>
    <row r="44" spans="1:5">
      <c r="A44">
        <v>43</v>
      </c>
      <c r="B44" s="15" t="s">
        <v>9117</v>
      </c>
      <c r="C44" t="s">
        <v>879</v>
      </c>
      <c r="D44" s="15" t="s">
        <v>9125</v>
      </c>
      <c r="E44" s="15" t="s">
        <v>9126</v>
      </c>
    </row>
    <row r="45" spans="1:5">
      <c r="A45">
        <v>44</v>
      </c>
      <c r="B45" s="15" t="s">
        <v>175</v>
      </c>
      <c r="C45" t="s">
        <v>1172</v>
      </c>
      <c r="D45" s="15" t="s">
        <v>517</v>
      </c>
      <c r="E45" s="15" t="s">
        <v>518</v>
      </c>
    </row>
    <row r="46" spans="1:5">
      <c r="A46">
        <v>45</v>
      </c>
      <c r="B46" s="15" t="s">
        <v>13615</v>
      </c>
      <c r="C46" t="s">
        <v>888</v>
      </c>
      <c r="D46" s="15" t="s">
        <v>13923</v>
      </c>
      <c r="E46" s="15" t="s">
        <v>13924</v>
      </c>
    </row>
    <row r="47" spans="1:5">
      <c r="A47">
        <v>46</v>
      </c>
      <c r="B47" s="15" t="s">
        <v>13616</v>
      </c>
      <c r="C47" t="s">
        <v>1172</v>
      </c>
      <c r="D47" s="15" t="s">
        <v>13925</v>
      </c>
      <c r="E47" s="15" t="s">
        <v>13926</v>
      </c>
    </row>
    <row r="48" spans="1:5">
      <c r="A48">
        <v>47</v>
      </c>
      <c r="B48" s="15" t="s">
        <v>7648</v>
      </c>
      <c r="C48" t="s">
        <v>880</v>
      </c>
      <c r="D48" s="15" t="s">
        <v>7981</v>
      </c>
      <c r="E48" s="15" t="s">
        <v>7982</v>
      </c>
    </row>
    <row r="49" spans="1:5">
      <c r="A49">
        <v>48</v>
      </c>
      <c r="B49" s="15" t="s">
        <v>7653</v>
      </c>
      <c r="C49" t="s">
        <v>161</v>
      </c>
      <c r="D49" s="15" t="s">
        <v>7983</v>
      </c>
      <c r="E49" s="15" t="s">
        <v>7984</v>
      </c>
    </row>
    <row r="50" spans="1:5">
      <c r="A50">
        <v>49</v>
      </c>
      <c r="B50" s="15" t="s">
        <v>13617</v>
      </c>
      <c r="C50" t="s">
        <v>886</v>
      </c>
      <c r="D50" s="15" t="s">
        <v>13927</v>
      </c>
      <c r="E50" s="15" t="s">
        <v>13928</v>
      </c>
    </row>
    <row r="51" spans="1:5">
      <c r="A51">
        <v>50</v>
      </c>
      <c r="B51" s="15" t="s">
        <v>13618</v>
      </c>
      <c r="C51" t="s">
        <v>880</v>
      </c>
      <c r="D51" s="15" t="s">
        <v>13929</v>
      </c>
      <c r="E51" s="15" t="s">
        <v>13930</v>
      </c>
    </row>
    <row r="52" spans="1:5">
      <c r="A52">
        <v>51</v>
      </c>
      <c r="B52" s="15" t="s">
        <v>2529</v>
      </c>
      <c r="C52" t="s">
        <v>1175</v>
      </c>
      <c r="D52" s="15" t="s">
        <v>2552</v>
      </c>
      <c r="E52" s="15" t="s">
        <v>2553</v>
      </c>
    </row>
    <row r="53" spans="1:5">
      <c r="A53">
        <v>52</v>
      </c>
      <c r="B53" s="15" t="s">
        <v>7658</v>
      </c>
      <c r="C53" t="s">
        <v>874</v>
      </c>
      <c r="D53" s="15" t="s">
        <v>7985</v>
      </c>
      <c r="E53" s="15" t="s">
        <v>7986</v>
      </c>
    </row>
    <row r="54" spans="1:5">
      <c r="A54">
        <v>53</v>
      </c>
      <c r="B54" s="15" t="s">
        <v>13619</v>
      </c>
      <c r="C54" t="s">
        <v>1172</v>
      </c>
      <c r="D54" s="15" t="s">
        <v>13931</v>
      </c>
      <c r="E54" s="15" t="s">
        <v>13932</v>
      </c>
    </row>
    <row r="55" spans="1:5">
      <c r="A55">
        <v>54</v>
      </c>
      <c r="B55" s="15" t="s">
        <v>176</v>
      </c>
      <c r="C55" t="s">
        <v>874</v>
      </c>
      <c r="D55" s="15" t="s">
        <v>519</v>
      </c>
      <c r="E55" s="15" t="s">
        <v>520</v>
      </c>
    </row>
    <row r="56" spans="1:5">
      <c r="A56">
        <v>55</v>
      </c>
      <c r="B56" s="15" t="s">
        <v>13620</v>
      </c>
      <c r="C56" t="s">
        <v>888</v>
      </c>
      <c r="D56" s="15" t="s">
        <v>13933</v>
      </c>
      <c r="E56" s="15" t="s">
        <v>13934</v>
      </c>
    </row>
    <row r="57" spans="1:5">
      <c r="A57">
        <v>56</v>
      </c>
      <c r="B57" s="15" t="s">
        <v>13621</v>
      </c>
      <c r="C57" t="s">
        <v>1175</v>
      </c>
      <c r="D57" s="15" t="s">
        <v>13935</v>
      </c>
      <c r="E57" s="15" t="s">
        <v>13936</v>
      </c>
    </row>
    <row r="58" spans="1:5">
      <c r="A58">
        <v>57</v>
      </c>
      <c r="B58" s="15" t="s">
        <v>2103</v>
      </c>
      <c r="C58" t="s">
        <v>874</v>
      </c>
      <c r="D58" s="15" t="s">
        <v>2077</v>
      </c>
      <c r="E58" s="15" t="s">
        <v>2078</v>
      </c>
    </row>
    <row r="59" spans="1:5">
      <c r="A59">
        <v>58</v>
      </c>
      <c r="B59" s="15" t="s">
        <v>1782</v>
      </c>
      <c r="C59" t="s">
        <v>880</v>
      </c>
      <c r="D59" s="15" t="s">
        <v>13937</v>
      </c>
      <c r="E59" s="15" t="s">
        <v>13938</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13622</v>
      </c>
      <c r="C64" t="s">
        <v>880</v>
      </c>
      <c r="D64" s="15" t="s">
        <v>13939</v>
      </c>
      <c r="E64" s="15" t="s">
        <v>13940</v>
      </c>
    </row>
    <row r="65" spans="1:5">
      <c r="A65">
        <v>64</v>
      </c>
      <c r="B65" s="15" t="s">
        <v>1526</v>
      </c>
      <c r="C65" t="s">
        <v>874</v>
      </c>
      <c r="D65" s="15" t="s">
        <v>4681</v>
      </c>
      <c r="E65" s="15" t="s">
        <v>4682</v>
      </c>
    </row>
    <row r="66" spans="1:5">
      <c r="A66">
        <v>65</v>
      </c>
      <c r="B66" s="15" t="s">
        <v>12834</v>
      </c>
      <c r="C66" t="s">
        <v>1177</v>
      </c>
      <c r="D66" s="15" t="s">
        <v>13459</v>
      </c>
      <c r="E66" s="15" t="s">
        <v>13460</v>
      </c>
    </row>
    <row r="67" spans="1:5">
      <c r="A67">
        <v>66</v>
      </c>
      <c r="B67" s="15" t="s">
        <v>7662</v>
      </c>
      <c r="C67" t="s">
        <v>874</v>
      </c>
      <c r="D67" s="15" t="s">
        <v>7987</v>
      </c>
      <c r="E67" s="15" t="s">
        <v>7988</v>
      </c>
    </row>
    <row r="68" spans="1:5">
      <c r="A68">
        <v>67</v>
      </c>
      <c r="B68" s="15" t="s">
        <v>13623</v>
      </c>
      <c r="C68" t="s">
        <v>1175</v>
      </c>
      <c r="D68" s="15" t="s">
        <v>13941</v>
      </c>
      <c r="E68" s="15" t="s">
        <v>13942</v>
      </c>
    </row>
    <row r="69" spans="1:5">
      <c r="A69">
        <v>68</v>
      </c>
      <c r="B69" s="15" t="s">
        <v>13624</v>
      </c>
      <c r="C69" t="s">
        <v>1176</v>
      </c>
      <c r="D69" s="15" t="s">
        <v>13943</v>
      </c>
      <c r="E69" s="15" t="s">
        <v>13944</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8975</v>
      </c>
      <c r="C72" t="s">
        <v>880</v>
      </c>
      <c r="D72" s="15" t="s">
        <v>9064</v>
      </c>
      <c r="E72" s="15" t="s">
        <v>9065</v>
      </c>
    </row>
    <row r="73" spans="1:5">
      <c r="A73">
        <v>72</v>
      </c>
      <c r="B73" s="15" t="s">
        <v>910</v>
      </c>
      <c r="C73" t="s">
        <v>874</v>
      </c>
      <c r="D73" s="15" t="s">
        <v>928</v>
      </c>
      <c r="E73" s="15" t="s">
        <v>929</v>
      </c>
    </row>
    <row r="74" spans="1:5">
      <c r="A74">
        <v>73</v>
      </c>
      <c r="B74" s="15" t="s">
        <v>13625</v>
      </c>
      <c r="C74" t="s">
        <v>880</v>
      </c>
      <c r="D74" s="15" t="s">
        <v>13945</v>
      </c>
      <c r="E74" s="15" t="s">
        <v>13946</v>
      </c>
    </row>
    <row r="75" spans="1:5">
      <c r="A75">
        <v>74</v>
      </c>
      <c r="B75" s="15" t="s">
        <v>13626</v>
      </c>
      <c r="C75" t="s">
        <v>1176</v>
      </c>
      <c r="D75" s="15" t="s">
        <v>13947</v>
      </c>
      <c r="E75" s="15" t="s">
        <v>13948</v>
      </c>
    </row>
    <row r="76" spans="1:5">
      <c r="A76">
        <v>75</v>
      </c>
      <c r="B76" s="15" t="s">
        <v>13627</v>
      </c>
      <c r="C76" t="s">
        <v>888</v>
      </c>
      <c r="D76" s="15" t="s">
        <v>13949</v>
      </c>
      <c r="E76" s="15" t="s">
        <v>13950</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13628</v>
      </c>
      <c r="C79" t="s">
        <v>874</v>
      </c>
      <c r="D79" s="15" t="s">
        <v>13951</v>
      </c>
      <c r="E79" s="15" t="s">
        <v>13952</v>
      </c>
    </row>
    <row r="80" spans="1:5">
      <c r="A80">
        <v>79</v>
      </c>
      <c r="B80" s="15" t="s">
        <v>13629</v>
      </c>
      <c r="C80" t="s">
        <v>1177</v>
      </c>
      <c r="D80" s="15" t="s">
        <v>13953</v>
      </c>
      <c r="E80" s="15" t="s">
        <v>13954</v>
      </c>
    </row>
    <row r="81" spans="1:5">
      <c r="A81">
        <v>80</v>
      </c>
      <c r="B81" s="15" t="s">
        <v>6167</v>
      </c>
      <c r="C81" t="s">
        <v>1172</v>
      </c>
      <c r="D81" s="15" t="s">
        <v>6197</v>
      </c>
      <c r="E81" s="15" t="s">
        <v>6198</v>
      </c>
    </row>
    <row r="82" spans="1:5">
      <c r="A82">
        <v>81</v>
      </c>
      <c r="B82" s="15" t="s">
        <v>13630</v>
      </c>
      <c r="C82" t="s">
        <v>1165</v>
      </c>
      <c r="D82" s="15" t="s">
        <v>13955</v>
      </c>
      <c r="E82" s="15" t="s">
        <v>13956</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13631</v>
      </c>
      <c r="C85" t="s">
        <v>1176</v>
      </c>
      <c r="D85" s="15" t="s">
        <v>13957</v>
      </c>
      <c r="E85" s="15" t="s">
        <v>13958</v>
      </c>
    </row>
    <row r="86" spans="1:5">
      <c r="A86">
        <v>85</v>
      </c>
      <c r="B86" s="15" t="s">
        <v>4944</v>
      </c>
      <c r="C86" t="s">
        <v>1172</v>
      </c>
      <c r="D86" s="15" t="s">
        <v>4947</v>
      </c>
      <c r="E86" s="15" t="s">
        <v>4948</v>
      </c>
    </row>
    <row r="87" spans="1:5">
      <c r="A87">
        <v>86</v>
      </c>
      <c r="B87" s="15" t="s">
        <v>13632</v>
      </c>
      <c r="C87" t="s">
        <v>1176</v>
      </c>
      <c r="D87" s="15" t="s">
        <v>13959</v>
      </c>
      <c r="E87" s="15" t="s">
        <v>13960</v>
      </c>
    </row>
    <row r="88" spans="1:5">
      <c r="A88">
        <v>87</v>
      </c>
      <c r="B88" s="15" t="s">
        <v>180</v>
      </c>
      <c r="C88" t="s">
        <v>880</v>
      </c>
      <c r="D88" s="15" t="s">
        <v>527</v>
      </c>
      <c r="E88" s="15" t="s">
        <v>528</v>
      </c>
    </row>
    <row r="89" spans="1:5">
      <c r="A89">
        <v>88</v>
      </c>
      <c r="B89" s="15" t="s">
        <v>13633</v>
      </c>
      <c r="C89" t="s">
        <v>886</v>
      </c>
      <c r="D89" s="15" t="s">
        <v>13961</v>
      </c>
      <c r="E89" s="15" t="s">
        <v>13962</v>
      </c>
    </row>
    <row r="90" spans="1:5">
      <c r="A90">
        <v>89</v>
      </c>
      <c r="B90" s="15" t="s">
        <v>160</v>
      </c>
      <c r="C90" t="s">
        <v>1176</v>
      </c>
      <c r="D90" s="15" t="s">
        <v>491</v>
      </c>
      <c r="E90" s="15" t="s">
        <v>492</v>
      </c>
    </row>
    <row r="91" spans="1:5">
      <c r="A91">
        <v>90</v>
      </c>
      <c r="B91" s="15" t="s">
        <v>13634</v>
      </c>
      <c r="C91" t="s">
        <v>1172</v>
      </c>
      <c r="D91" s="15" t="s">
        <v>13963</v>
      </c>
      <c r="E91" s="15" t="s">
        <v>13964</v>
      </c>
    </row>
    <row r="92" spans="1:5">
      <c r="A92">
        <v>91</v>
      </c>
      <c r="B92" s="15" t="s">
        <v>181</v>
      </c>
      <c r="C92" t="s">
        <v>1177</v>
      </c>
      <c r="D92" s="15" t="s">
        <v>529</v>
      </c>
      <c r="E92" s="15" t="s">
        <v>530</v>
      </c>
    </row>
    <row r="93" spans="1:5">
      <c r="A93">
        <v>92</v>
      </c>
      <c r="B93" s="15" t="s">
        <v>13635</v>
      </c>
      <c r="C93" t="s">
        <v>874</v>
      </c>
      <c r="D93" s="15" t="s">
        <v>13965</v>
      </c>
      <c r="E93" s="15" t="s">
        <v>13966</v>
      </c>
    </row>
    <row r="94" spans="1:5">
      <c r="A94">
        <v>93</v>
      </c>
      <c r="B94" s="15" t="s">
        <v>182</v>
      </c>
      <c r="C94" t="s">
        <v>874</v>
      </c>
      <c r="D94" s="15" t="s">
        <v>531</v>
      </c>
      <c r="E94" s="15" t="s">
        <v>532</v>
      </c>
    </row>
    <row r="95" spans="1:5">
      <c r="A95">
        <v>94</v>
      </c>
      <c r="B95" s="15" t="s">
        <v>1852</v>
      </c>
      <c r="C95" t="s">
        <v>1177</v>
      </c>
      <c r="D95" s="15" t="s">
        <v>13967</v>
      </c>
      <c r="E95" s="15" t="s">
        <v>13968</v>
      </c>
    </row>
    <row r="96" spans="1:5">
      <c r="A96">
        <v>95</v>
      </c>
      <c r="B96" s="15" t="s">
        <v>13636</v>
      </c>
      <c r="C96" t="s">
        <v>886</v>
      </c>
      <c r="D96" s="15" t="s">
        <v>13969</v>
      </c>
      <c r="E96" s="15" t="s">
        <v>13970</v>
      </c>
    </row>
    <row r="97" spans="1:5">
      <c r="A97">
        <v>96</v>
      </c>
      <c r="B97" s="15" t="s">
        <v>1855</v>
      </c>
      <c r="C97" t="s">
        <v>1176</v>
      </c>
      <c r="D97" s="15" t="s">
        <v>13971</v>
      </c>
      <c r="E97" s="15" t="s">
        <v>13972</v>
      </c>
    </row>
    <row r="98" spans="1:5">
      <c r="A98">
        <v>97</v>
      </c>
      <c r="B98" s="15" t="s">
        <v>4943</v>
      </c>
      <c r="C98" t="s">
        <v>886</v>
      </c>
      <c r="D98" s="15" t="s">
        <v>4945</v>
      </c>
      <c r="E98" s="15" t="s">
        <v>4946</v>
      </c>
    </row>
    <row r="99" spans="1:5">
      <c r="A99">
        <v>98</v>
      </c>
      <c r="B99" s="15" t="s">
        <v>12231</v>
      </c>
      <c r="C99" t="s">
        <v>1172</v>
      </c>
      <c r="D99" s="15" t="s">
        <v>12635</v>
      </c>
      <c r="E99" s="15" t="s">
        <v>12636</v>
      </c>
    </row>
    <row r="100" spans="1:5">
      <c r="A100">
        <v>99</v>
      </c>
      <c r="B100" s="15" t="s">
        <v>914</v>
      </c>
      <c r="C100" t="s">
        <v>874</v>
      </c>
      <c r="D100" s="15" t="s">
        <v>936</v>
      </c>
      <c r="E100" s="15" t="s">
        <v>937</v>
      </c>
    </row>
    <row r="101" spans="1:5">
      <c r="A101">
        <v>100</v>
      </c>
      <c r="B101" s="15" t="s">
        <v>13637</v>
      </c>
      <c r="C101" t="s">
        <v>1172</v>
      </c>
      <c r="D101" s="15" t="s">
        <v>13973</v>
      </c>
      <c r="E101" s="15" t="s">
        <v>13974</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13638</v>
      </c>
      <c r="C105" t="s">
        <v>874</v>
      </c>
      <c r="D105" s="15" t="s">
        <v>13975</v>
      </c>
      <c r="E105" s="15" t="s">
        <v>13976</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7665</v>
      </c>
      <c r="C109" t="s">
        <v>888</v>
      </c>
      <c r="D109" s="15" t="s">
        <v>7989</v>
      </c>
      <c r="E109" s="15" t="s">
        <v>7990</v>
      </c>
    </row>
    <row r="110" spans="1:5">
      <c r="A110">
        <v>109</v>
      </c>
      <c r="B110" s="15" t="s">
        <v>7214</v>
      </c>
      <c r="C110" t="s">
        <v>1172</v>
      </c>
      <c r="D110" s="15" t="s">
        <v>7991</v>
      </c>
      <c r="E110" s="15" t="s">
        <v>7992</v>
      </c>
    </row>
    <row r="111" spans="1:5">
      <c r="A111">
        <v>110</v>
      </c>
      <c r="B111" s="15" t="s">
        <v>7670</v>
      </c>
      <c r="C111" t="s">
        <v>1172</v>
      </c>
      <c r="D111" s="15" t="s">
        <v>7993</v>
      </c>
      <c r="E111" s="15" t="s">
        <v>7994</v>
      </c>
    </row>
    <row r="112" spans="1:5">
      <c r="A112">
        <v>111</v>
      </c>
      <c r="B112" s="15" t="s">
        <v>13639</v>
      </c>
      <c r="C112" t="s">
        <v>1172</v>
      </c>
      <c r="D112" s="15" t="s">
        <v>13977</v>
      </c>
      <c r="E112" s="15" t="s">
        <v>13978</v>
      </c>
    </row>
    <row r="113" spans="1:5">
      <c r="A113">
        <v>112</v>
      </c>
      <c r="B113" s="15" t="s">
        <v>186</v>
      </c>
      <c r="C113" t="s">
        <v>1175</v>
      </c>
      <c r="D113" s="15" t="s">
        <v>539</v>
      </c>
      <c r="E113" s="15" t="s">
        <v>540</v>
      </c>
    </row>
    <row r="114" spans="1:5">
      <c r="A114">
        <v>113</v>
      </c>
      <c r="B114" s="15" t="s">
        <v>7672</v>
      </c>
      <c r="C114" t="s">
        <v>1172</v>
      </c>
      <c r="D114" s="15" t="s">
        <v>7995</v>
      </c>
      <c r="E114" s="15" t="s">
        <v>7996</v>
      </c>
    </row>
    <row r="115" spans="1:5">
      <c r="A115">
        <v>114</v>
      </c>
      <c r="B115" s="15" t="s">
        <v>13640</v>
      </c>
      <c r="C115" t="s">
        <v>1172</v>
      </c>
      <c r="D115" s="15" t="s">
        <v>13979</v>
      </c>
      <c r="E115" s="15" t="s">
        <v>13980</v>
      </c>
    </row>
    <row r="116" spans="1:5">
      <c r="A116">
        <v>115</v>
      </c>
      <c r="B116" s="15" t="s">
        <v>2591</v>
      </c>
      <c r="C116" t="s">
        <v>1206</v>
      </c>
      <c r="D116" s="15" t="s">
        <v>2635</v>
      </c>
      <c r="E116" s="15" t="s">
        <v>2636</v>
      </c>
    </row>
    <row r="117" spans="1:5">
      <c r="A117">
        <v>116</v>
      </c>
      <c r="B117" s="15" t="s">
        <v>13641</v>
      </c>
      <c r="C117" t="s">
        <v>1176</v>
      </c>
      <c r="D117" s="15" t="s">
        <v>13981</v>
      </c>
      <c r="E117" s="15" t="s">
        <v>13982</v>
      </c>
    </row>
    <row r="118" spans="1:5">
      <c r="A118">
        <v>117</v>
      </c>
      <c r="B118" s="15" t="s">
        <v>162</v>
      </c>
      <c r="C118" t="s">
        <v>888</v>
      </c>
      <c r="D118" s="15" t="s">
        <v>495</v>
      </c>
      <c r="E118" s="15" t="s">
        <v>496</v>
      </c>
    </row>
    <row r="119" spans="1:5">
      <c r="A119">
        <v>118</v>
      </c>
      <c r="B119" s="15" t="s">
        <v>13642</v>
      </c>
      <c r="C119" t="s">
        <v>1172</v>
      </c>
      <c r="D119" s="15" t="s">
        <v>13983</v>
      </c>
      <c r="E119" s="15" t="s">
        <v>13984</v>
      </c>
    </row>
    <row r="120" spans="1:5">
      <c r="A120">
        <v>119</v>
      </c>
      <c r="B120" s="15" t="s">
        <v>13643</v>
      </c>
      <c r="C120" t="s">
        <v>879</v>
      </c>
      <c r="D120" s="15" t="s">
        <v>13985</v>
      </c>
      <c r="E120" s="15" t="s">
        <v>13986</v>
      </c>
    </row>
    <row r="121" spans="1:5">
      <c r="A121">
        <v>120</v>
      </c>
      <c r="B121" s="15" t="s">
        <v>5874</v>
      </c>
      <c r="C121" t="s">
        <v>879</v>
      </c>
      <c r="D121" s="15" t="s">
        <v>6113</v>
      </c>
      <c r="E121" s="15" t="s">
        <v>6114</v>
      </c>
    </row>
    <row r="122" spans="1:5">
      <c r="A122">
        <v>121</v>
      </c>
      <c r="B122" s="15" t="s">
        <v>13644</v>
      </c>
      <c r="C122" t="s">
        <v>1172</v>
      </c>
      <c r="D122" s="15" t="s">
        <v>13987</v>
      </c>
      <c r="E122" s="15" t="s">
        <v>13988</v>
      </c>
    </row>
    <row r="123" spans="1:5">
      <c r="A123">
        <v>122</v>
      </c>
      <c r="B123" s="15" t="s">
        <v>187</v>
      </c>
      <c r="C123" t="s">
        <v>888</v>
      </c>
      <c r="D123" s="15" t="s">
        <v>541</v>
      </c>
      <c r="E123" s="15" t="s">
        <v>542</v>
      </c>
    </row>
    <row r="124" spans="1:5">
      <c r="A124">
        <v>123</v>
      </c>
      <c r="B124" s="15" t="s">
        <v>7680</v>
      </c>
      <c r="C124" t="s">
        <v>883</v>
      </c>
      <c r="D124" s="15" t="s">
        <v>7997</v>
      </c>
      <c r="E124" s="15" t="s">
        <v>7998</v>
      </c>
    </row>
    <row r="125" spans="1:5">
      <c r="A125">
        <v>124</v>
      </c>
      <c r="B125" s="15" t="s">
        <v>2598</v>
      </c>
      <c r="C125" t="s">
        <v>1206</v>
      </c>
      <c r="D125" s="15" t="s">
        <v>2639</v>
      </c>
      <c r="E125" s="15" t="s">
        <v>2640</v>
      </c>
    </row>
    <row r="126" spans="1:5">
      <c r="A126">
        <v>125</v>
      </c>
      <c r="B126" s="15" t="s">
        <v>13645</v>
      </c>
      <c r="C126" t="s">
        <v>888</v>
      </c>
      <c r="D126" s="15" t="s">
        <v>13989</v>
      </c>
      <c r="E126" s="15" t="s">
        <v>13990</v>
      </c>
    </row>
    <row r="127" spans="1:5">
      <c r="A127">
        <v>126</v>
      </c>
      <c r="B127" s="15" t="s">
        <v>13646</v>
      </c>
      <c r="C127" t="s">
        <v>1177</v>
      </c>
      <c r="D127" s="15" t="s">
        <v>14114</v>
      </c>
      <c r="E127" s="15" t="s">
        <v>14111</v>
      </c>
    </row>
    <row r="128" spans="1:5">
      <c r="A128">
        <v>127</v>
      </c>
      <c r="B128" s="15" t="s">
        <v>13647</v>
      </c>
      <c r="C128" t="s">
        <v>880</v>
      </c>
      <c r="D128" s="15" t="s">
        <v>14115</v>
      </c>
      <c r="E128" s="15" t="s">
        <v>14116</v>
      </c>
    </row>
    <row r="129" spans="1:5">
      <c r="A129">
        <v>128</v>
      </c>
      <c r="B129" s="15" t="s">
        <v>7688</v>
      </c>
      <c r="C129" t="s">
        <v>1165</v>
      </c>
      <c r="D129" s="15" t="s">
        <v>7999</v>
      </c>
      <c r="E129" s="15" t="s">
        <v>8000</v>
      </c>
    </row>
    <row r="130" spans="1:5">
      <c r="A130">
        <v>129</v>
      </c>
      <c r="B130" s="15" t="s">
        <v>163</v>
      </c>
      <c r="C130" t="s">
        <v>161</v>
      </c>
      <c r="D130" s="15" t="s">
        <v>497</v>
      </c>
      <c r="E130" s="15" t="s">
        <v>498</v>
      </c>
    </row>
    <row r="131" spans="1:5">
      <c r="A131">
        <v>130</v>
      </c>
      <c r="B131" s="15" t="s">
        <v>7321</v>
      </c>
      <c r="C131" t="s">
        <v>1172</v>
      </c>
      <c r="D131" s="15" t="s">
        <v>8001</v>
      </c>
      <c r="E131" s="15" t="s">
        <v>8002</v>
      </c>
    </row>
    <row r="132" spans="1:5">
      <c r="A132">
        <v>131</v>
      </c>
      <c r="B132" s="15" t="s">
        <v>13648</v>
      </c>
      <c r="C132" t="s">
        <v>874</v>
      </c>
      <c r="D132" s="15" t="s">
        <v>14117</v>
      </c>
      <c r="E132" s="15" t="s">
        <v>14118</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13649</v>
      </c>
      <c r="C138" t="s">
        <v>1175</v>
      </c>
      <c r="D138" s="15" t="s">
        <v>14119</v>
      </c>
      <c r="E138" s="15" t="s">
        <v>14120</v>
      </c>
    </row>
    <row r="139" spans="1:5">
      <c r="A139">
        <v>138</v>
      </c>
      <c r="B139" s="15" t="s">
        <v>7691</v>
      </c>
      <c r="C139" t="s">
        <v>1165</v>
      </c>
      <c r="D139" s="15" t="s">
        <v>8003</v>
      </c>
      <c r="E139" s="15" t="s">
        <v>8004</v>
      </c>
    </row>
    <row r="140" spans="1:5">
      <c r="A140">
        <v>139</v>
      </c>
      <c r="B140" s="15" t="s">
        <v>13650</v>
      </c>
      <c r="C140" t="s">
        <v>1165</v>
      </c>
      <c r="D140" s="15" t="s">
        <v>14121</v>
      </c>
      <c r="E140" s="15" t="s">
        <v>14122</v>
      </c>
    </row>
    <row r="141" spans="1:5">
      <c r="A141">
        <v>140</v>
      </c>
      <c r="B141" s="15" t="s">
        <v>13651</v>
      </c>
      <c r="C141" t="s">
        <v>880</v>
      </c>
      <c r="D141" s="15" t="s">
        <v>14123</v>
      </c>
      <c r="E141" s="15" t="s">
        <v>14124</v>
      </c>
    </row>
    <row r="142" spans="1:5">
      <c r="A142">
        <v>141</v>
      </c>
      <c r="B142" s="15" t="s">
        <v>5172</v>
      </c>
      <c r="C142" t="s">
        <v>1177</v>
      </c>
      <c r="D142" s="15" t="s">
        <v>5176</v>
      </c>
      <c r="E142" s="15" t="s">
        <v>5177</v>
      </c>
    </row>
    <row r="143" spans="1:5">
      <c r="A143">
        <v>142</v>
      </c>
      <c r="B143" s="15" t="s">
        <v>13652</v>
      </c>
      <c r="C143" t="s">
        <v>161</v>
      </c>
      <c r="D143" s="15" t="s">
        <v>14125</v>
      </c>
      <c r="E143" s="15" t="s">
        <v>14126</v>
      </c>
    </row>
    <row r="144" spans="1:5">
      <c r="A144">
        <v>143</v>
      </c>
      <c r="B144" s="15" t="s">
        <v>5866</v>
      </c>
      <c r="C144" t="s">
        <v>1172</v>
      </c>
      <c r="D144" s="15" t="s">
        <v>6111</v>
      </c>
      <c r="E144" s="15" t="s">
        <v>6112</v>
      </c>
    </row>
    <row r="145" spans="1:5">
      <c r="A145">
        <v>144</v>
      </c>
      <c r="B145" s="15" t="s">
        <v>13653</v>
      </c>
      <c r="C145" t="s">
        <v>1175</v>
      </c>
      <c r="D145" s="15" t="s">
        <v>14127</v>
      </c>
      <c r="E145" s="15" t="s">
        <v>14128</v>
      </c>
    </row>
    <row r="146" spans="1:5">
      <c r="A146">
        <v>145</v>
      </c>
      <c r="B146" s="15" t="s">
        <v>13654</v>
      </c>
      <c r="C146" t="s">
        <v>1172</v>
      </c>
      <c r="D146" s="15" t="s">
        <v>14129</v>
      </c>
      <c r="E146" s="15" t="s">
        <v>14130</v>
      </c>
    </row>
    <row r="147" spans="1:5">
      <c r="A147">
        <v>146</v>
      </c>
      <c r="B147" s="15" t="s">
        <v>13655</v>
      </c>
      <c r="C147" t="s">
        <v>888</v>
      </c>
      <c r="D147" s="15" t="s">
        <v>14131</v>
      </c>
      <c r="E147" s="15" t="s">
        <v>14132</v>
      </c>
    </row>
    <row r="148" spans="1:5">
      <c r="A148">
        <v>147</v>
      </c>
      <c r="B148" s="15" t="s">
        <v>7836</v>
      </c>
      <c r="C148" t="s">
        <v>1172</v>
      </c>
      <c r="D148" s="15" t="s">
        <v>8005</v>
      </c>
      <c r="E148" s="15" t="s">
        <v>8006</v>
      </c>
    </row>
    <row r="149" spans="1:5">
      <c r="A149">
        <v>148</v>
      </c>
      <c r="B149" s="15" t="s">
        <v>13656</v>
      </c>
      <c r="C149" t="s">
        <v>888</v>
      </c>
      <c r="D149" s="15" t="s">
        <v>14133</v>
      </c>
      <c r="E149" s="15" t="s">
        <v>14134</v>
      </c>
    </row>
    <row r="150" spans="1:5">
      <c r="A150">
        <v>149</v>
      </c>
      <c r="B150" s="15" t="s">
        <v>13656</v>
      </c>
      <c r="C150" t="s">
        <v>888</v>
      </c>
      <c r="D150" s="15" t="s">
        <v>14133</v>
      </c>
      <c r="E150" s="15" t="s">
        <v>14134</v>
      </c>
    </row>
    <row r="151" spans="1:5">
      <c r="A151">
        <v>150</v>
      </c>
      <c r="B151" s="15" t="s">
        <v>13657</v>
      </c>
      <c r="C151" t="s">
        <v>886</v>
      </c>
      <c r="D151" s="15" t="s">
        <v>14135</v>
      </c>
      <c r="E151" s="15" t="s">
        <v>14136</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13658</v>
      </c>
      <c r="C154" t="s">
        <v>888</v>
      </c>
      <c r="D154" s="15" t="s">
        <v>14131</v>
      </c>
      <c r="E154" s="15" t="s">
        <v>14137</v>
      </c>
    </row>
    <row r="155" spans="1:5">
      <c r="A155">
        <v>154</v>
      </c>
      <c r="B155" s="15" t="s">
        <v>188</v>
      </c>
      <c r="C155" t="s">
        <v>879</v>
      </c>
      <c r="D155" s="15" t="s">
        <v>543</v>
      </c>
      <c r="E155" s="15" t="s">
        <v>544</v>
      </c>
    </row>
    <row r="156" spans="1:5">
      <c r="A156">
        <v>155</v>
      </c>
      <c r="B156" s="15" t="s">
        <v>7698</v>
      </c>
      <c r="C156" t="s">
        <v>1172</v>
      </c>
      <c r="D156" s="15" t="s">
        <v>8007</v>
      </c>
      <c r="E156" s="15" t="s">
        <v>8008</v>
      </c>
    </row>
    <row r="157" spans="1:5">
      <c r="A157">
        <v>156</v>
      </c>
      <c r="B157" s="15" t="s">
        <v>13659</v>
      </c>
      <c r="C157" t="s">
        <v>1172</v>
      </c>
      <c r="D157" s="15" t="s">
        <v>14138</v>
      </c>
      <c r="E157" s="15" t="s">
        <v>14139</v>
      </c>
    </row>
    <row r="158" spans="1:5">
      <c r="A158">
        <v>157</v>
      </c>
      <c r="B158" s="15" t="s">
        <v>1690</v>
      </c>
      <c r="C158" t="s">
        <v>1172</v>
      </c>
      <c r="D158" s="15" t="s">
        <v>848</v>
      </c>
      <c r="E158" s="15" t="s">
        <v>849</v>
      </c>
    </row>
    <row r="159" spans="1:5">
      <c r="A159">
        <v>158</v>
      </c>
      <c r="B159" s="15" t="s">
        <v>1858</v>
      </c>
      <c r="C159" t="s">
        <v>1165</v>
      </c>
      <c r="D159" s="15" t="s">
        <v>14140</v>
      </c>
      <c r="E159" s="15" t="s">
        <v>14141</v>
      </c>
    </row>
    <row r="160" spans="1:5">
      <c r="A160">
        <v>159</v>
      </c>
      <c r="B160" s="15" t="s">
        <v>189</v>
      </c>
      <c r="C160" t="s">
        <v>1206</v>
      </c>
      <c r="D160" s="15" t="s">
        <v>545</v>
      </c>
      <c r="E160" s="15" t="s">
        <v>546</v>
      </c>
    </row>
    <row r="161" spans="1:5">
      <c r="A161">
        <v>160</v>
      </c>
      <c r="B161" s="15" t="s">
        <v>13660</v>
      </c>
      <c r="C161" t="s">
        <v>1172</v>
      </c>
      <c r="D161" s="15" t="s">
        <v>14142</v>
      </c>
      <c r="E161" s="15" t="s">
        <v>14143</v>
      </c>
    </row>
    <row r="162" spans="1:5">
      <c r="A162">
        <v>161</v>
      </c>
      <c r="B162" s="15" t="s">
        <v>13661</v>
      </c>
      <c r="C162" t="s">
        <v>880</v>
      </c>
      <c r="D162" s="15" t="s">
        <v>14144</v>
      </c>
      <c r="E162" s="15" t="s">
        <v>14145</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7874</v>
      </c>
      <c r="C165" t="s">
        <v>1175</v>
      </c>
      <c r="D165" s="15" t="s">
        <v>8009</v>
      </c>
      <c r="E165" s="15" t="s">
        <v>8010</v>
      </c>
    </row>
    <row r="166" spans="1:5">
      <c r="A166">
        <v>165</v>
      </c>
      <c r="B166" s="15" t="s">
        <v>13662</v>
      </c>
      <c r="C166" t="s">
        <v>1176</v>
      </c>
      <c r="D166" s="15" t="s">
        <v>20724</v>
      </c>
      <c r="E166" s="15" t="s">
        <v>20725</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13663</v>
      </c>
      <c r="C170" t="s">
        <v>1206</v>
      </c>
      <c r="D170" s="15" t="s">
        <v>14146</v>
      </c>
      <c r="E170" s="15" t="s">
        <v>14147</v>
      </c>
    </row>
    <row r="171" spans="1:5">
      <c r="A171">
        <v>170</v>
      </c>
      <c r="B171" s="15" t="s">
        <v>13664</v>
      </c>
      <c r="C171" t="s">
        <v>880</v>
      </c>
      <c r="D171" s="15" t="s">
        <v>14148</v>
      </c>
      <c r="E171" s="15" t="s">
        <v>14149</v>
      </c>
    </row>
    <row r="172" spans="1:5">
      <c r="A172">
        <v>171</v>
      </c>
      <c r="B172" s="15" t="s">
        <v>13665</v>
      </c>
      <c r="C172" t="s">
        <v>883</v>
      </c>
      <c r="D172" s="15" t="s">
        <v>14150</v>
      </c>
      <c r="E172" s="15" t="s">
        <v>14120</v>
      </c>
    </row>
    <row r="173" spans="1:5">
      <c r="A173">
        <v>172</v>
      </c>
      <c r="B173" s="15" t="s">
        <v>13666</v>
      </c>
      <c r="C173" t="s">
        <v>161</v>
      </c>
      <c r="D173" s="15" t="s">
        <v>14151</v>
      </c>
      <c r="E173" s="15" t="s">
        <v>14152</v>
      </c>
    </row>
    <row r="174" spans="1:5">
      <c r="A174">
        <v>173</v>
      </c>
      <c r="B174" s="15" t="s">
        <v>1862</v>
      </c>
      <c r="C174" t="s">
        <v>886</v>
      </c>
      <c r="D174" s="15">
        <v>0</v>
      </c>
      <c r="E174" s="15">
        <v>0</v>
      </c>
    </row>
    <row r="175" spans="1:5">
      <c r="A175">
        <v>174</v>
      </c>
      <c r="B175" s="15" t="s">
        <v>7703</v>
      </c>
      <c r="C175" t="s">
        <v>880</v>
      </c>
      <c r="D175" s="15" t="s">
        <v>8011</v>
      </c>
      <c r="E175" s="15" t="s">
        <v>8012</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7707</v>
      </c>
      <c r="C180" t="s">
        <v>880</v>
      </c>
      <c r="D180" s="15" t="s">
        <v>8013</v>
      </c>
      <c r="E180" s="15" t="s">
        <v>8014</v>
      </c>
    </row>
    <row r="181" spans="1:5">
      <c r="A181">
        <v>180</v>
      </c>
      <c r="B181" s="15" t="s">
        <v>13667</v>
      </c>
      <c r="C181" t="s">
        <v>161</v>
      </c>
      <c r="D181" s="15" t="s">
        <v>14153</v>
      </c>
      <c r="E181" s="15" t="s">
        <v>14154</v>
      </c>
    </row>
    <row r="182" spans="1:5">
      <c r="A182">
        <v>181</v>
      </c>
      <c r="B182" s="15" t="s">
        <v>13668</v>
      </c>
      <c r="C182" t="s">
        <v>879</v>
      </c>
      <c r="D182" s="15" t="s">
        <v>14155</v>
      </c>
      <c r="E182" s="15" t="s">
        <v>14156</v>
      </c>
    </row>
    <row r="183" spans="1:5">
      <c r="A183">
        <v>182</v>
      </c>
      <c r="B183" s="15" t="s">
        <v>13669</v>
      </c>
      <c r="C183" t="s">
        <v>1175</v>
      </c>
      <c r="D183" s="15" t="s">
        <v>14157</v>
      </c>
      <c r="E183" s="15" t="s">
        <v>14158</v>
      </c>
    </row>
    <row r="184" spans="1:5">
      <c r="A184">
        <v>183</v>
      </c>
      <c r="B184" s="15" t="s">
        <v>7711</v>
      </c>
      <c r="C184" t="s">
        <v>1172</v>
      </c>
      <c r="D184" s="15" t="s">
        <v>8015</v>
      </c>
      <c r="E184" s="15" t="s">
        <v>8016</v>
      </c>
    </row>
    <row r="185" spans="1:5">
      <c r="A185">
        <v>184</v>
      </c>
      <c r="B185" s="15" t="s">
        <v>2159</v>
      </c>
      <c r="C185" t="s">
        <v>1165</v>
      </c>
      <c r="D185" s="15" t="s">
        <v>2180</v>
      </c>
      <c r="E185" s="15" t="s">
        <v>2181</v>
      </c>
    </row>
    <row r="186" spans="1:5">
      <c r="A186">
        <v>185</v>
      </c>
      <c r="B186" s="15" t="s">
        <v>13670</v>
      </c>
      <c r="C186" t="s">
        <v>879</v>
      </c>
      <c r="D186" s="15" t="s">
        <v>14159</v>
      </c>
      <c r="E186" s="15" t="s">
        <v>14160</v>
      </c>
    </row>
    <row r="187" spans="1:5">
      <c r="A187">
        <v>186</v>
      </c>
      <c r="B187" s="15" t="s">
        <v>6325</v>
      </c>
      <c r="C187" t="s">
        <v>1172</v>
      </c>
      <c r="D187" s="15" t="s">
        <v>7078</v>
      </c>
      <c r="E187" s="15" t="s">
        <v>7079</v>
      </c>
    </row>
    <row r="188" spans="1:5">
      <c r="A188">
        <v>187</v>
      </c>
      <c r="B188" s="15" t="s">
        <v>4016</v>
      </c>
      <c r="C188" t="s">
        <v>883</v>
      </c>
      <c r="D188" s="15" t="s">
        <v>2182</v>
      </c>
      <c r="E188" s="15" t="s">
        <v>2183</v>
      </c>
    </row>
    <row r="189" spans="1:5">
      <c r="A189">
        <v>188</v>
      </c>
      <c r="B189" s="15" t="s">
        <v>13671</v>
      </c>
      <c r="C189" t="s">
        <v>874</v>
      </c>
      <c r="D189" s="15" t="s">
        <v>14161</v>
      </c>
      <c r="E189" s="15" t="s">
        <v>14162</v>
      </c>
    </row>
    <row r="190" spans="1:5">
      <c r="A190">
        <v>189</v>
      </c>
      <c r="B190" s="15" t="s">
        <v>1809</v>
      </c>
      <c r="C190" t="s">
        <v>888</v>
      </c>
      <c r="D190" s="15" t="s">
        <v>1052</v>
      </c>
      <c r="E190" s="15" t="s">
        <v>1053</v>
      </c>
    </row>
    <row r="191" spans="1:5">
      <c r="A191">
        <v>190</v>
      </c>
      <c r="B191" s="15" t="s">
        <v>13672</v>
      </c>
      <c r="C191" t="s">
        <v>1172</v>
      </c>
      <c r="D191" s="15" t="s">
        <v>14163</v>
      </c>
      <c r="E191" s="15" t="s">
        <v>14164</v>
      </c>
    </row>
    <row r="192" spans="1:5">
      <c r="A192">
        <v>191</v>
      </c>
      <c r="B192" s="15" t="s">
        <v>13673</v>
      </c>
      <c r="C192" t="s">
        <v>1172</v>
      </c>
      <c r="D192" s="15" t="s">
        <v>14165</v>
      </c>
      <c r="E192" s="15" t="s">
        <v>14166</v>
      </c>
    </row>
    <row r="193" spans="1:5">
      <c r="A193">
        <v>192</v>
      </c>
      <c r="B193" s="15" t="s">
        <v>193</v>
      </c>
      <c r="C193" t="s">
        <v>1176</v>
      </c>
      <c r="D193" s="15" t="s">
        <v>553</v>
      </c>
      <c r="E193" s="15" t="s">
        <v>554</v>
      </c>
    </row>
    <row r="194" spans="1:5">
      <c r="A194">
        <v>193</v>
      </c>
      <c r="B194" s="15" t="s">
        <v>1864</v>
      </c>
      <c r="C194" t="s">
        <v>874</v>
      </c>
      <c r="D194" s="15" t="s">
        <v>14167</v>
      </c>
      <c r="E194" s="15" t="s">
        <v>14168</v>
      </c>
    </row>
    <row r="195" spans="1:5">
      <c r="A195">
        <v>194</v>
      </c>
      <c r="B195" s="15" t="s">
        <v>194</v>
      </c>
      <c r="C195" t="s">
        <v>1172</v>
      </c>
      <c r="D195" s="15" t="s">
        <v>555</v>
      </c>
      <c r="E195" s="15" t="s">
        <v>556</v>
      </c>
    </row>
    <row r="196" spans="1:5">
      <c r="A196">
        <v>195</v>
      </c>
      <c r="B196" s="15" t="s">
        <v>13674</v>
      </c>
      <c r="C196" t="s">
        <v>1165</v>
      </c>
      <c r="D196" s="15" t="s">
        <v>14169</v>
      </c>
      <c r="E196" s="15" t="s">
        <v>14170</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9028</v>
      </c>
      <c r="C199" t="s">
        <v>1165</v>
      </c>
      <c r="D199" s="15" t="s">
        <v>9066</v>
      </c>
      <c r="E199" s="15" t="s">
        <v>9067</v>
      </c>
    </row>
    <row r="200" spans="1:5">
      <c r="A200">
        <v>199</v>
      </c>
      <c r="B200" s="15" t="s">
        <v>13675</v>
      </c>
      <c r="C200" t="s">
        <v>1177</v>
      </c>
      <c r="D200" s="15" t="s">
        <v>14171</v>
      </c>
      <c r="E200" s="15" t="s">
        <v>14172</v>
      </c>
    </row>
    <row r="201" spans="1:5">
      <c r="A201">
        <v>200</v>
      </c>
      <c r="B201" s="15" t="s">
        <v>2165</v>
      </c>
      <c r="C201" t="s">
        <v>1172</v>
      </c>
      <c r="D201" s="15" t="s">
        <v>2184</v>
      </c>
      <c r="E201" s="15" t="s">
        <v>2185</v>
      </c>
    </row>
    <row r="202" spans="1:5">
      <c r="A202">
        <v>201</v>
      </c>
      <c r="B202" s="15" t="s">
        <v>9043</v>
      </c>
      <c r="C202" t="s">
        <v>874</v>
      </c>
      <c r="D202" s="15" t="s">
        <v>9068</v>
      </c>
      <c r="E202" s="15" t="s">
        <v>9069</v>
      </c>
    </row>
    <row r="203" spans="1:5">
      <c r="A203">
        <v>202</v>
      </c>
      <c r="B203" s="15" t="s">
        <v>1647</v>
      </c>
      <c r="C203" t="s">
        <v>1172</v>
      </c>
      <c r="D203" s="15" t="s">
        <v>760</v>
      </c>
      <c r="E203" s="15" t="s">
        <v>761</v>
      </c>
    </row>
    <row r="204" spans="1:5">
      <c r="A204">
        <v>203</v>
      </c>
      <c r="B204" s="15" t="s">
        <v>1869</v>
      </c>
      <c r="C204" t="s">
        <v>1176</v>
      </c>
      <c r="D204" s="15" t="s">
        <v>14173</v>
      </c>
      <c r="E204" s="15" t="s">
        <v>14174</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13676</v>
      </c>
      <c r="C207" t="s">
        <v>874</v>
      </c>
      <c r="D207" s="15" t="s">
        <v>14175</v>
      </c>
      <c r="E207" s="15" t="s">
        <v>14176</v>
      </c>
    </row>
    <row r="208" spans="1:5">
      <c r="A208">
        <v>207</v>
      </c>
      <c r="B208" s="15" t="s">
        <v>13677</v>
      </c>
      <c r="C208" t="s">
        <v>1177</v>
      </c>
      <c r="D208" s="15" t="s">
        <v>14177</v>
      </c>
      <c r="E208" s="15" t="s">
        <v>14178</v>
      </c>
    </row>
    <row r="209" spans="1:5">
      <c r="A209">
        <v>208</v>
      </c>
      <c r="B209" s="15" t="s">
        <v>7202</v>
      </c>
      <c r="C209" t="s">
        <v>1206</v>
      </c>
      <c r="D209" s="15" t="s">
        <v>8017</v>
      </c>
      <c r="E209" s="15" t="s">
        <v>8018</v>
      </c>
    </row>
    <row r="210" spans="1:5">
      <c r="A210">
        <v>209</v>
      </c>
      <c r="B210" s="15" t="s">
        <v>13678</v>
      </c>
      <c r="C210" t="s">
        <v>1177</v>
      </c>
      <c r="D210" s="15" t="s">
        <v>14179</v>
      </c>
      <c r="E210" s="15" t="s">
        <v>14111</v>
      </c>
    </row>
    <row r="211" spans="1:5">
      <c r="A211">
        <v>210</v>
      </c>
      <c r="B211" s="15" t="s">
        <v>198</v>
      </c>
      <c r="C211" t="s">
        <v>1175</v>
      </c>
      <c r="D211" s="15" t="s">
        <v>563</v>
      </c>
      <c r="E211" s="15" t="s">
        <v>564</v>
      </c>
    </row>
    <row r="212" spans="1:5">
      <c r="A212">
        <v>211</v>
      </c>
      <c r="B212" s="15" t="s">
        <v>7075</v>
      </c>
      <c r="C212" t="s">
        <v>880</v>
      </c>
      <c r="D212" s="15" t="s">
        <v>7080</v>
      </c>
      <c r="E212" s="15" t="s">
        <v>7081</v>
      </c>
    </row>
    <row r="213" spans="1:5">
      <c r="A213">
        <v>212</v>
      </c>
      <c r="B213" s="15" t="s">
        <v>2853</v>
      </c>
      <c r="C213" t="s">
        <v>1165</v>
      </c>
      <c r="D213" s="15" t="s">
        <v>2871</v>
      </c>
      <c r="E213" s="15" t="s">
        <v>2872</v>
      </c>
    </row>
    <row r="214" spans="1:5">
      <c r="A214">
        <v>213</v>
      </c>
      <c r="B214" s="15" t="s">
        <v>7716</v>
      </c>
      <c r="C214" t="s">
        <v>888</v>
      </c>
      <c r="D214" s="15" t="s">
        <v>8019</v>
      </c>
      <c r="E214" s="15" t="s">
        <v>8020</v>
      </c>
    </row>
    <row r="215" spans="1:5">
      <c r="A215">
        <v>214</v>
      </c>
      <c r="B215" s="15" t="s">
        <v>7721</v>
      </c>
      <c r="C215" t="s">
        <v>1172</v>
      </c>
      <c r="D215" s="15" t="s">
        <v>8021</v>
      </c>
      <c r="E215" s="15" t="s">
        <v>8022</v>
      </c>
    </row>
    <row r="216" spans="1:5">
      <c r="A216">
        <v>215</v>
      </c>
      <c r="B216" s="15" t="s">
        <v>7724</v>
      </c>
      <c r="C216" t="s">
        <v>888</v>
      </c>
      <c r="D216" s="15" t="s">
        <v>8023</v>
      </c>
      <c r="E216" s="15" t="s">
        <v>8024</v>
      </c>
    </row>
    <row r="217" spans="1:5">
      <c r="A217">
        <v>216</v>
      </c>
      <c r="B217" s="15" t="s">
        <v>7729</v>
      </c>
      <c r="C217" t="s">
        <v>1177</v>
      </c>
      <c r="D217" s="15" t="s">
        <v>8025</v>
      </c>
      <c r="E217" s="15" t="s">
        <v>8026</v>
      </c>
    </row>
    <row r="218" spans="1:5">
      <c r="A218">
        <v>217</v>
      </c>
      <c r="B218" s="15" t="s">
        <v>13679</v>
      </c>
      <c r="C218" t="s">
        <v>161</v>
      </c>
      <c r="D218" s="15" t="s">
        <v>14180</v>
      </c>
      <c r="E218" s="15" t="s">
        <v>14181</v>
      </c>
    </row>
    <row r="219" spans="1:5">
      <c r="A219">
        <v>218</v>
      </c>
      <c r="B219" s="15" t="s">
        <v>13680</v>
      </c>
      <c r="C219" t="s">
        <v>1175</v>
      </c>
      <c r="D219" s="15" t="s">
        <v>14182</v>
      </c>
      <c r="E219" s="15" t="s">
        <v>14183</v>
      </c>
    </row>
    <row r="220" spans="1:5">
      <c r="A220">
        <v>219</v>
      </c>
      <c r="B220" s="15" t="s">
        <v>13681</v>
      </c>
      <c r="C220" t="s">
        <v>888</v>
      </c>
      <c r="D220" s="15" t="s">
        <v>14184</v>
      </c>
      <c r="E220" s="15" t="s">
        <v>14185</v>
      </c>
    </row>
    <row r="221" spans="1:5">
      <c r="A221">
        <v>220</v>
      </c>
      <c r="B221" s="15" t="s">
        <v>13682</v>
      </c>
      <c r="C221" t="s">
        <v>1176</v>
      </c>
      <c r="D221" s="15" t="s">
        <v>14186</v>
      </c>
      <c r="E221" s="15" t="s">
        <v>14187</v>
      </c>
    </row>
    <row r="222" spans="1:5">
      <c r="A222">
        <v>221</v>
      </c>
      <c r="B222" s="15" t="s">
        <v>5917</v>
      </c>
      <c r="C222" t="s">
        <v>1165</v>
      </c>
      <c r="D222" s="15" t="s">
        <v>6119</v>
      </c>
      <c r="E222" s="15" t="s">
        <v>6120</v>
      </c>
    </row>
    <row r="223" spans="1:5">
      <c r="A223">
        <v>222</v>
      </c>
      <c r="B223" s="15" t="s">
        <v>13683</v>
      </c>
      <c r="C223" t="s">
        <v>1172</v>
      </c>
      <c r="D223" s="15" t="s">
        <v>14188</v>
      </c>
      <c r="E223" s="15" t="s">
        <v>14189</v>
      </c>
    </row>
    <row r="224" spans="1:5">
      <c r="A224">
        <v>223</v>
      </c>
      <c r="B224" s="15" t="s">
        <v>13684</v>
      </c>
      <c r="C224" t="s">
        <v>874</v>
      </c>
      <c r="D224" s="15" t="s">
        <v>14190</v>
      </c>
      <c r="E224" s="15" t="s">
        <v>14191</v>
      </c>
    </row>
    <row r="225" spans="1:5">
      <c r="A225">
        <v>224</v>
      </c>
      <c r="B225" s="15" t="s">
        <v>3922</v>
      </c>
      <c r="C225" t="s">
        <v>886</v>
      </c>
      <c r="D225" s="15" t="s">
        <v>4007</v>
      </c>
      <c r="E225" s="15" t="s">
        <v>4008</v>
      </c>
    </row>
    <row r="226" spans="1:5">
      <c r="A226">
        <v>225</v>
      </c>
      <c r="B226" s="15" t="s">
        <v>1872</v>
      </c>
      <c r="C226" t="s">
        <v>1172</v>
      </c>
      <c r="D226" s="15" t="s">
        <v>14192</v>
      </c>
      <c r="E226" s="15" t="s">
        <v>14193</v>
      </c>
    </row>
    <row r="227" spans="1:5">
      <c r="A227">
        <v>226</v>
      </c>
      <c r="B227" s="15" t="s">
        <v>13685</v>
      </c>
      <c r="C227" t="s">
        <v>1177</v>
      </c>
      <c r="D227" s="15" t="s">
        <v>14194</v>
      </c>
      <c r="E227" s="15" t="s">
        <v>14195</v>
      </c>
    </row>
    <row r="228" spans="1:5">
      <c r="A228">
        <v>227</v>
      </c>
      <c r="B228" s="15" t="s">
        <v>13686</v>
      </c>
      <c r="C228" t="s">
        <v>1176</v>
      </c>
      <c r="D228" s="15" t="s">
        <v>14196</v>
      </c>
      <c r="E228" s="15" t="s">
        <v>14197</v>
      </c>
    </row>
    <row r="229" spans="1:5">
      <c r="A229">
        <v>228</v>
      </c>
      <c r="B229" s="15" t="s">
        <v>13687</v>
      </c>
      <c r="C229" t="s">
        <v>874</v>
      </c>
      <c r="D229" s="15" t="s">
        <v>14198</v>
      </c>
      <c r="E229" s="15" t="s">
        <v>14199</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7736</v>
      </c>
      <c r="C232" t="s">
        <v>1172</v>
      </c>
      <c r="D232" s="15" t="s">
        <v>8027</v>
      </c>
      <c r="E232" s="15" t="s">
        <v>8028</v>
      </c>
    </row>
    <row r="233" spans="1:5">
      <c r="A233">
        <v>232</v>
      </c>
      <c r="B233" s="15" t="s">
        <v>200</v>
      </c>
      <c r="C233" t="s">
        <v>879</v>
      </c>
      <c r="D233" s="15" t="s">
        <v>567</v>
      </c>
      <c r="E233" s="15" t="s">
        <v>568</v>
      </c>
    </row>
    <row r="234" spans="1:5">
      <c r="A234">
        <v>233</v>
      </c>
      <c r="B234" s="15" t="s">
        <v>12235</v>
      </c>
      <c r="C234" t="s">
        <v>880</v>
      </c>
      <c r="D234" s="15" t="s">
        <v>12637</v>
      </c>
      <c r="E234" s="15" t="s">
        <v>12638</v>
      </c>
    </row>
    <row r="235" spans="1:5">
      <c r="A235">
        <v>234</v>
      </c>
      <c r="B235" s="15" t="s">
        <v>919</v>
      </c>
      <c r="C235" t="s">
        <v>1165</v>
      </c>
      <c r="D235" s="15" t="s">
        <v>946</v>
      </c>
      <c r="E235" s="15" t="s">
        <v>947</v>
      </c>
    </row>
    <row r="236" spans="1:5">
      <c r="A236">
        <v>235</v>
      </c>
      <c r="B236" s="15" t="s">
        <v>1875</v>
      </c>
      <c r="C236" t="s">
        <v>1165</v>
      </c>
      <c r="D236" s="15" t="s">
        <v>14200</v>
      </c>
      <c r="E236" s="15" t="s">
        <v>14201</v>
      </c>
    </row>
    <row r="237" spans="1:5">
      <c r="A237">
        <v>236</v>
      </c>
      <c r="B237" s="15" t="s">
        <v>1650</v>
      </c>
      <c r="C237" t="s">
        <v>161</v>
      </c>
      <c r="D237" s="15" t="s">
        <v>762</v>
      </c>
      <c r="E237" s="15" t="s">
        <v>763</v>
      </c>
    </row>
    <row r="238" spans="1:5">
      <c r="A238">
        <v>237</v>
      </c>
      <c r="B238" s="15" t="s">
        <v>13688</v>
      </c>
      <c r="C238" t="s">
        <v>883</v>
      </c>
      <c r="D238" s="15" t="s">
        <v>14169</v>
      </c>
      <c r="E238" s="15" t="s">
        <v>14202</v>
      </c>
    </row>
    <row r="239" spans="1:5">
      <c r="A239">
        <v>238</v>
      </c>
      <c r="B239" s="15" t="s">
        <v>13689</v>
      </c>
      <c r="C239" t="s">
        <v>1177</v>
      </c>
      <c r="D239" s="15" t="s">
        <v>14203</v>
      </c>
      <c r="E239" s="15" t="s">
        <v>14204</v>
      </c>
    </row>
    <row r="240" spans="1:5">
      <c r="A240">
        <v>239</v>
      </c>
      <c r="B240" s="15" t="s">
        <v>13690</v>
      </c>
      <c r="C240" t="s">
        <v>880</v>
      </c>
      <c r="D240" s="15" t="s">
        <v>14205</v>
      </c>
      <c r="E240" s="15" t="s">
        <v>14126</v>
      </c>
    </row>
    <row r="241" spans="1:5">
      <c r="A241">
        <v>240</v>
      </c>
      <c r="B241" s="15" t="s">
        <v>201</v>
      </c>
      <c r="C241" t="s">
        <v>880</v>
      </c>
      <c r="D241" s="15" t="s">
        <v>569</v>
      </c>
      <c r="E241" s="15" t="s">
        <v>570</v>
      </c>
    </row>
    <row r="242" spans="1:5">
      <c r="A242">
        <v>241</v>
      </c>
      <c r="B242" s="15" t="s">
        <v>13691</v>
      </c>
      <c r="C242" t="s">
        <v>1177</v>
      </c>
      <c r="D242" s="15" t="s">
        <v>14206</v>
      </c>
      <c r="E242" s="15" t="s">
        <v>14172</v>
      </c>
    </row>
    <row r="243" spans="1:5">
      <c r="A243">
        <v>242</v>
      </c>
      <c r="B243" s="15" t="s">
        <v>7741</v>
      </c>
      <c r="C243" t="s">
        <v>874</v>
      </c>
      <c r="D243" s="15" t="s">
        <v>8029</v>
      </c>
      <c r="E243" s="15" t="s">
        <v>8030</v>
      </c>
    </row>
    <row r="244" spans="1:5">
      <c r="A244">
        <v>243</v>
      </c>
      <c r="B244" s="15" t="s">
        <v>13692</v>
      </c>
      <c r="C244" t="s">
        <v>888</v>
      </c>
      <c r="D244" s="15" t="s">
        <v>14207</v>
      </c>
      <c r="E244" s="15" t="s">
        <v>14208</v>
      </c>
    </row>
    <row r="245" spans="1:5">
      <c r="A245">
        <v>244</v>
      </c>
      <c r="B245" s="15" t="s">
        <v>13693</v>
      </c>
      <c r="C245" t="s">
        <v>1175</v>
      </c>
      <c r="D245" s="15" t="s">
        <v>14209</v>
      </c>
      <c r="E245" s="15" t="s">
        <v>14210</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14211</v>
      </c>
      <c r="E249" s="15" t="s">
        <v>14212</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13694</v>
      </c>
      <c r="C253" t="s">
        <v>880</v>
      </c>
      <c r="D253" s="15" t="s">
        <v>17454</v>
      </c>
      <c r="E253" s="15" t="s">
        <v>17455</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13695</v>
      </c>
      <c r="C259" t="s">
        <v>883</v>
      </c>
      <c r="D259" s="15" t="s">
        <v>14213</v>
      </c>
      <c r="E259" s="15" t="s">
        <v>14158</v>
      </c>
    </row>
    <row r="260" spans="1:5">
      <c r="A260">
        <v>259</v>
      </c>
      <c r="B260" s="15" t="s">
        <v>13696</v>
      </c>
      <c r="C260" t="s">
        <v>1172</v>
      </c>
      <c r="D260" s="15" t="s">
        <v>14214</v>
      </c>
      <c r="E260" s="15" t="s">
        <v>14215</v>
      </c>
    </row>
    <row r="261" spans="1:5">
      <c r="A261">
        <v>260</v>
      </c>
      <c r="B261" s="15" t="s">
        <v>2300</v>
      </c>
      <c r="C261" t="s">
        <v>1177</v>
      </c>
      <c r="D261" s="15" t="s">
        <v>2323</v>
      </c>
      <c r="E261" s="15" t="s">
        <v>2324</v>
      </c>
    </row>
    <row r="262" spans="1:5">
      <c r="A262">
        <v>261</v>
      </c>
      <c r="B262" s="15" t="s">
        <v>12246</v>
      </c>
      <c r="C262" t="s">
        <v>1176</v>
      </c>
      <c r="D262" s="15" t="s">
        <v>12639</v>
      </c>
      <c r="E262" s="15" t="s">
        <v>12640</v>
      </c>
    </row>
    <row r="263" spans="1:5">
      <c r="A263">
        <v>262</v>
      </c>
      <c r="B263" s="15" t="s">
        <v>7748</v>
      </c>
      <c r="C263" t="s">
        <v>1177</v>
      </c>
      <c r="D263" s="15" t="s">
        <v>8033</v>
      </c>
      <c r="E263" s="15" t="s">
        <v>8034</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9059</v>
      </c>
      <c r="C266" t="s">
        <v>874</v>
      </c>
      <c r="D266" s="15" t="s">
        <v>9070</v>
      </c>
      <c r="E266" s="15" t="s">
        <v>9071</v>
      </c>
    </row>
    <row r="267" spans="1:5">
      <c r="A267">
        <v>266</v>
      </c>
      <c r="B267" s="15" t="s">
        <v>7753</v>
      </c>
      <c r="C267" t="s">
        <v>880</v>
      </c>
      <c r="D267" s="15" t="s">
        <v>8035</v>
      </c>
      <c r="E267" s="15" t="s">
        <v>8036</v>
      </c>
    </row>
    <row r="268" spans="1:5">
      <c r="A268">
        <v>267</v>
      </c>
      <c r="B268" s="15" t="s">
        <v>13697</v>
      </c>
      <c r="C268" t="s">
        <v>1176</v>
      </c>
      <c r="D268" s="15" t="s">
        <v>14216</v>
      </c>
      <c r="E268" s="15" t="s">
        <v>14217</v>
      </c>
    </row>
    <row r="269" spans="1:5">
      <c r="A269">
        <v>268</v>
      </c>
      <c r="B269" s="15" t="s">
        <v>7756</v>
      </c>
      <c r="C269" t="s">
        <v>1172</v>
      </c>
      <c r="D269" s="15" t="s">
        <v>8037</v>
      </c>
      <c r="E269" s="15" t="s">
        <v>8038</v>
      </c>
    </row>
    <row r="270" spans="1:5">
      <c r="A270">
        <v>269</v>
      </c>
      <c r="B270" s="15" t="s">
        <v>2305</v>
      </c>
      <c r="C270" t="s">
        <v>1172</v>
      </c>
      <c r="D270" s="15" t="s">
        <v>2327</v>
      </c>
      <c r="E270" s="15" t="s">
        <v>2328</v>
      </c>
    </row>
    <row r="271" spans="1:5">
      <c r="A271">
        <v>270</v>
      </c>
      <c r="B271" s="15" t="s">
        <v>13698</v>
      </c>
      <c r="C271" t="s">
        <v>880</v>
      </c>
      <c r="D271" s="15" t="s">
        <v>14218</v>
      </c>
      <c r="E271" s="15" t="s">
        <v>14219</v>
      </c>
    </row>
    <row r="272" spans="1:5">
      <c r="A272">
        <v>271</v>
      </c>
      <c r="B272" s="15" t="s">
        <v>2308</v>
      </c>
      <c r="C272" t="s">
        <v>888</v>
      </c>
      <c r="D272" s="15" t="s">
        <v>2329</v>
      </c>
      <c r="E272" s="15" t="s">
        <v>2330</v>
      </c>
    </row>
    <row r="273" spans="1:5">
      <c r="A273">
        <v>272</v>
      </c>
      <c r="B273" s="15" t="s">
        <v>1879</v>
      </c>
      <c r="C273" t="s">
        <v>1206</v>
      </c>
      <c r="D273" s="15" t="s">
        <v>14198</v>
      </c>
      <c r="E273" s="15" t="s">
        <v>14220</v>
      </c>
    </row>
    <row r="274" spans="1:5">
      <c r="A274">
        <v>273</v>
      </c>
      <c r="B274" s="15" t="s">
        <v>1883</v>
      </c>
      <c r="C274" t="s">
        <v>880</v>
      </c>
      <c r="D274" s="15" t="s">
        <v>14221</v>
      </c>
      <c r="E274" s="15" t="s">
        <v>14222</v>
      </c>
    </row>
    <row r="275" spans="1:5">
      <c r="A275">
        <v>274</v>
      </c>
      <c r="B275" s="15" t="s">
        <v>13699</v>
      </c>
      <c r="C275" t="s">
        <v>880</v>
      </c>
      <c r="D275" s="15" t="s">
        <v>14223</v>
      </c>
      <c r="E275" s="15" t="s">
        <v>14224</v>
      </c>
    </row>
    <row r="276" spans="1:5">
      <c r="A276">
        <v>275</v>
      </c>
      <c r="B276" s="15" t="s">
        <v>13700</v>
      </c>
      <c r="C276" t="s">
        <v>1172</v>
      </c>
      <c r="D276" s="15" t="s">
        <v>14225</v>
      </c>
      <c r="E276" s="15" t="s">
        <v>14226</v>
      </c>
    </row>
    <row r="277" spans="1:5">
      <c r="A277">
        <v>276</v>
      </c>
      <c r="B277" s="15" t="s">
        <v>7822</v>
      </c>
      <c r="C277" t="s">
        <v>1172</v>
      </c>
      <c r="D277" s="15" t="s">
        <v>8039</v>
      </c>
      <c r="E277" s="15" t="s">
        <v>8040</v>
      </c>
    </row>
    <row r="278" spans="1:5">
      <c r="A278">
        <v>277</v>
      </c>
      <c r="B278" s="15" t="s">
        <v>2375</v>
      </c>
      <c r="C278" t="s">
        <v>880</v>
      </c>
      <c r="D278" s="15" t="s">
        <v>2406</v>
      </c>
      <c r="E278" s="15" t="s">
        <v>2407</v>
      </c>
    </row>
    <row r="279" spans="1:5">
      <c r="A279">
        <v>278</v>
      </c>
      <c r="B279" s="15" t="s">
        <v>7314</v>
      </c>
      <c r="C279" t="s">
        <v>161</v>
      </c>
      <c r="D279" s="15" t="s">
        <v>8041</v>
      </c>
      <c r="E279" s="15" t="s">
        <v>8042</v>
      </c>
    </row>
    <row r="280" spans="1:5">
      <c r="A280">
        <v>279</v>
      </c>
      <c r="B280" s="15" t="s">
        <v>13701</v>
      </c>
      <c r="C280" t="s">
        <v>1175</v>
      </c>
      <c r="D280" s="15" t="s">
        <v>14227</v>
      </c>
      <c r="E280" s="15" t="s">
        <v>14128</v>
      </c>
    </row>
    <row r="281" spans="1:5">
      <c r="A281">
        <v>280</v>
      </c>
      <c r="B281" s="15" t="s">
        <v>13702</v>
      </c>
      <c r="C281" t="s">
        <v>874</v>
      </c>
      <c r="D281" s="15" t="s">
        <v>14198</v>
      </c>
      <c r="E281" s="15" t="s">
        <v>14208</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7760</v>
      </c>
      <c r="C284" t="s">
        <v>880</v>
      </c>
      <c r="D284" s="15" t="s">
        <v>8043</v>
      </c>
      <c r="E284" s="15" t="s">
        <v>8044</v>
      </c>
    </row>
    <row r="285" spans="1:5">
      <c r="A285">
        <v>284</v>
      </c>
      <c r="B285" s="15" t="s">
        <v>13703</v>
      </c>
      <c r="C285" t="s">
        <v>874</v>
      </c>
      <c r="D285" s="15" t="s">
        <v>14228</v>
      </c>
      <c r="E285" s="15" t="s">
        <v>14199</v>
      </c>
    </row>
    <row r="286" spans="1:5">
      <c r="A286">
        <v>285</v>
      </c>
      <c r="B286" s="15" t="s">
        <v>13704</v>
      </c>
      <c r="C286" t="s">
        <v>888</v>
      </c>
      <c r="D286" s="15" t="s">
        <v>14229</v>
      </c>
      <c r="E286" s="15" t="s">
        <v>14230</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11969</v>
      </c>
      <c r="E291" s="15" t="s">
        <v>11970</v>
      </c>
    </row>
    <row r="292" spans="1:5">
      <c r="A292">
        <v>291</v>
      </c>
      <c r="B292" s="15" t="s">
        <v>7827</v>
      </c>
      <c r="C292" t="s">
        <v>1176</v>
      </c>
      <c r="D292" s="15" t="s">
        <v>8045</v>
      </c>
      <c r="E292" s="15" t="s">
        <v>8046</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7400</v>
      </c>
      <c r="C295" t="s">
        <v>1177</v>
      </c>
      <c r="D295" s="15" t="s">
        <v>8047</v>
      </c>
      <c r="E295" s="15" t="s">
        <v>8048</v>
      </c>
    </row>
    <row r="296" spans="1:5">
      <c r="A296">
        <v>295</v>
      </c>
      <c r="B296" s="15" t="s">
        <v>13705</v>
      </c>
      <c r="C296" t="s">
        <v>1177</v>
      </c>
      <c r="D296" s="15">
        <v>0</v>
      </c>
      <c r="E296" s="15">
        <v>0</v>
      </c>
    </row>
    <row r="297" spans="1:5">
      <c r="A297">
        <v>296</v>
      </c>
      <c r="B297" s="15" t="s">
        <v>13706</v>
      </c>
      <c r="C297" t="s">
        <v>879</v>
      </c>
      <c r="D297" s="15" t="s">
        <v>14231</v>
      </c>
      <c r="E297" s="15" t="s">
        <v>14147</v>
      </c>
    </row>
    <row r="298" spans="1:5">
      <c r="A298">
        <v>297</v>
      </c>
      <c r="B298" s="15" t="s">
        <v>2568</v>
      </c>
      <c r="C298" t="s">
        <v>1175</v>
      </c>
      <c r="D298" s="15" t="s">
        <v>2577</v>
      </c>
      <c r="E298" s="15" t="s">
        <v>2578</v>
      </c>
    </row>
    <row r="299" spans="1:5">
      <c r="A299">
        <v>298</v>
      </c>
      <c r="B299" s="15" t="s">
        <v>13707</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8081</v>
      </c>
      <c r="C302" t="s">
        <v>1177</v>
      </c>
      <c r="D302" s="15" t="s">
        <v>8194</v>
      </c>
      <c r="E302" s="15" t="s">
        <v>8195</v>
      </c>
    </row>
    <row r="303" spans="1:5">
      <c r="A303">
        <v>302</v>
      </c>
      <c r="B303" s="15" t="s">
        <v>12169</v>
      </c>
      <c r="C303" t="s">
        <v>1176</v>
      </c>
      <c r="D303" s="15" t="s">
        <v>12641</v>
      </c>
      <c r="E303" s="15" t="s">
        <v>12642</v>
      </c>
    </row>
    <row r="304" spans="1:5">
      <c r="A304">
        <v>303</v>
      </c>
      <c r="B304" s="15" t="s">
        <v>1845</v>
      </c>
      <c r="C304" t="s">
        <v>1176</v>
      </c>
      <c r="D304" s="15" t="s">
        <v>14232</v>
      </c>
      <c r="E304" s="15" t="s">
        <v>14233</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13708</v>
      </c>
      <c r="C307" t="s">
        <v>1172</v>
      </c>
      <c r="D307" s="15" t="s">
        <v>14234</v>
      </c>
      <c r="E307" s="15" t="s">
        <v>14235</v>
      </c>
    </row>
    <row r="308" spans="1:5">
      <c r="A308">
        <v>307</v>
      </c>
      <c r="B308" s="15" t="s">
        <v>2379</v>
      </c>
      <c r="C308" t="s">
        <v>1177</v>
      </c>
      <c r="D308" s="15" t="s">
        <v>2408</v>
      </c>
      <c r="E308" s="15" t="s">
        <v>2409</v>
      </c>
    </row>
    <row r="309" spans="1:5">
      <c r="A309">
        <v>308</v>
      </c>
      <c r="B309" s="15" t="s">
        <v>6837</v>
      </c>
      <c r="C309" t="s">
        <v>161</v>
      </c>
      <c r="D309" s="15" t="s">
        <v>7082</v>
      </c>
      <c r="E309" s="15" t="s">
        <v>7083</v>
      </c>
    </row>
    <row r="310" spans="1:5">
      <c r="A310">
        <v>309</v>
      </c>
      <c r="B310" s="15" t="s">
        <v>1693</v>
      </c>
      <c r="C310" t="s">
        <v>1177</v>
      </c>
      <c r="D310" s="15" t="s">
        <v>850</v>
      </c>
      <c r="E310" s="15" t="s">
        <v>851</v>
      </c>
    </row>
    <row r="311" spans="1:5">
      <c r="A311">
        <v>310</v>
      </c>
      <c r="B311" s="15" t="s">
        <v>8080</v>
      </c>
      <c r="C311" t="s">
        <v>1176</v>
      </c>
      <c r="D311" s="15" t="s">
        <v>8196</v>
      </c>
      <c r="E311" s="15" t="s">
        <v>8197</v>
      </c>
    </row>
    <row r="312" spans="1:5">
      <c r="A312">
        <v>311</v>
      </c>
      <c r="B312" s="15" t="s">
        <v>1887</v>
      </c>
      <c r="C312" t="s">
        <v>1206</v>
      </c>
      <c r="D312" s="15" t="s">
        <v>8049</v>
      </c>
      <c r="E312" s="15" t="s">
        <v>8050</v>
      </c>
    </row>
    <row r="313" spans="1:5">
      <c r="A313">
        <v>312</v>
      </c>
      <c r="B313" s="15" t="s">
        <v>3446</v>
      </c>
      <c r="C313" t="s">
        <v>874</v>
      </c>
      <c r="D313" s="15" t="s">
        <v>3520</v>
      </c>
      <c r="E313" s="15" t="s">
        <v>3521</v>
      </c>
    </row>
    <row r="314" spans="1:5">
      <c r="A314">
        <v>313</v>
      </c>
      <c r="B314" s="15" t="s">
        <v>6309</v>
      </c>
      <c r="C314" t="s">
        <v>1172</v>
      </c>
      <c r="D314" s="15" t="s">
        <v>7084</v>
      </c>
      <c r="E314" s="15" t="s">
        <v>7085</v>
      </c>
    </row>
    <row r="315" spans="1:5">
      <c r="A315">
        <v>314</v>
      </c>
      <c r="B315" s="15" t="s">
        <v>5890</v>
      </c>
      <c r="C315" t="s">
        <v>883</v>
      </c>
      <c r="D315" s="15" t="s">
        <v>6115</v>
      </c>
      <c r="E315" s="15" t="s">
        <v>6116</v>
      </c>
    </row>
    <row r="316" spans="1:5">
      <c r="A316">
        <v>315</v>
      </c>
      <c r="B316" s="15" t="s">
        <v>8079</v>
      </c>
      <c r="C316" t="s">
        <v>1176</v>
      </c>
      <c r="D316" s="15" t="s">
        <v>8198</v>
      </c>
      <c r="E316" s="15" t="s">
        <v>8199</v>
      </c>
    </row>
    <row r="317" spans="1:5">
      <c r="A317">
        <v>316</v>
      </c>
      <c r="B317" s="15" t="s">
        <v>13709</v>
      </c>
      <c r="C317" t="s">
        <v>1172</v>
      </c>
      <c r="D317" s="15" t="s">
        <v>14236</v>
      </c>
      <c r="E317" s="15" t="s">
        <v>14237</v>
      </c>
    </row>
    <row r="318" spans="1:5">
      <c r="A318">
        <v>317</v>
      </c>
      <c r="B318" s="15" t="s">
        <v>1888</v>
      </c>
      <c r="C318" t="s">
        <v>880</v>
      </c>
      <c r="D318" s="15" t="s">
        <v>14238</v>
      </c>
      <c r="E318" s="15" t="s">
        <v>14239</v>
      </c>
    </row>
    <row r="319" spans="1:5">
      <c r="A319">
        <v>318</v>
      </c>
      <c r="B319" s="15" t="s">
        <v>8078</v>
      </c>
      <c r="C319" t="s">
        <v>880</v>
      </c>
      <c r="D319" s="15" t="s">
        <v>8200</v>
      </c>
      <c r="E319" s="15" t="s">
        <v>8201</v>
      </c>
    </row>
    <row r="320" spans="1:5">
      <c r="A320">
        <v>319</v>
      </c>
      <c r="B320" s="15" t="s">
        <v>2382</v>
      </c>
      <c r="C320" t="s">
        <v>886</v>
      </c>
      <c r="D320" s="15" t="s">
        <v>2410</v>
      </c>
      <c r="E320" s="15" t="s">
        <v>2411</v>
      </c>
    </row>
    <row r="321" spans="1:5">
      <c r="A321">
        <v>320</v>
      </c>
      <c r="B321" s="15" t="s">
        <v>13710</v>
      </c>
      <c r="C321" t="s">
        <v>1172</v>
      </c>
      <c r="D321" s="15" t="s">
        <v>14236</v>
      </c>
      <c r="E321" s="15" t="s">
        <v>14240</v>
      </c>
    </row>
    <row r="322" spans="1:5">
      <c r="A322">
        <v>321</v>
      </c>
      <c r="B322" s="15" t="s">
        <v>1791</v>
      </c>
      <c r="C322" t="s">
        <v>880</v>
      </c>
      <c r="D322" s="15" t="s">
        <v>14241</v>
      </c>
      <c r="E322" s="15" t="s">
        <v>14242</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14243</v>
      </c>
      <c r="E329" s="15" t="s">
        <v>14244</v>
      </c>
    </row>
    <row r="330" spans="1:5">
      <c r="A330">
        <v>329</v>
      </c>
      <c r="B330" s="15" t="s">
        <v>2904</v>
      </c>
      <c r="C330" t="s">
        <v>1176</v>
      </c>
      <c r="D330" s="15" t="s">
        <v>950</v>
      </c>
      <c r="E330" s="15" t="s">
        <v>951</v>
      </c>
    </row>
    <row r="331" spans="1:5">
      <c r="A331">
        <v>330</v>
      </c>
      <c r="B331" s="15" t="s">
        <v>13711</v>
      </c>
      <c r="C331" t="s">
        <v>1176</v>
      </c>
      <c r="D331" s="15" t="s">
        <v>14245</v>
      </c>
      <c r="E331" s="15" t="s">
        <v>14246</v>
      </c>
    </row>
    <row r="332" spans="1:5">
      <c r="A332">
        <v>331</v>
      </c>
      <c r="B332" s="15" t="s">
        <v>12857</v>
      </c>
      <c r="C332" t="s">
        <v>1172</v>
      </c>
      <c r="D332" s="15" t="s">
        <v>13461</v>
      </c>
      <c r="E332" s="15" t="s">
        <v>13462</v>
      </c>
    </row>
    <row r="333" spans="1:5">
      <c r="A333">
        <v>332</v>
      </c>
      <c r="B333" s="15" t="s">
        <v>12132</v>
      </c>
      <c r="C333" t="s">
        <v>874</v>
      </c>
      <c r="D333" s="15" t="s">
        <v>12643</v>
      </c>
      <c r="E333" s="15" t="s">
        <v>12644</v>
      </c>
    </row>
    <row r="334" spans="1:5">
      <c r="A334">
        <v>333</v>
      </c>
      <c r="B334" s="15" t="s">
        <v>13712</v>
      </c>
      <c r="C334" t="s">
        <v>1172</v>
      </c>
      <c r="D334" s="15" t="s">
        <v>14247</v>
      </c>
      <c r="E334" s="15" t="s">
        <v>14248</v>
      </c>
    </row>
    <row r="335" spans="1:5">
      <c r="A335">
        <v>334</v>
      </c>
      <c r="B335" s="15" t="s">
        <v>2394</v>
      </c>
      <c r="C335" t="s">
        <v>1165</v>
      </c>
      <c r="D335" s="15" t="s">
        <v>2416</v>
      </c>
      <c r="E335" s="15" t="s">
        <v>2417</v>
      </c>
    </row>
    <row r="336" spans="1:5">
      <c r="A336">
        <v>335</v>
      </c>
      <c r="B336" s="15" t="s">
        <v>8077</v>
      </c>
      <c r="C336" t="s">
        <v>1176</v>
      </c>
      <c r="D336" s="15" t="s">
        <v>8202</v>
      </c>
      <c r="E336" s="15" t="s">
        <v>8203</v>
      </c>
    </row>
    <row r="337" spans="1:5">
      <c r="A337">
        <v>336</v>
      </c>
      <c r="B337" s="15" t="s">
        <v>13713</v>
      </c>
      <c r="C337" t="s">
        <v>874</v>
      </c>
      <c r="D337" s="15" t="s">
        <v>14249</v>
      </c>
      <c r="E337" s="15" t="s">
        <v>14250</v>
      </c>
    </row>
    <row r="338" spans="1:5">
      <c r="A338">
        <v>337</v>
      </c>
      <c r="B338" s="15" t="s">
        <v>210</v>
      </c>
      <c r="C338" t="s">
        <v>888</v>
      </c>
      <c r="D338" s="15" t="s">
        <v>585</v>
      </c>
      <c r="E338" s="15" t="s">
        <v>586</v>
      </c>
    </row>
    <row r="339" spans="1:5">
      <c r="A339">
        <v>338</v>
      </c>
      <c r="B339" s="15" t="s">
        <v>13714</v>
      </c>
      <c r="C339" t="s">
        <v>888</v>
      </c>
      <c r="D339" s="15" t="s">
        <v>14133</v>
      </c>
      <c r="E339" s="15" t="s">
        <v>14251</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13715</v>
      </c>
      <c r="C342" t="s">
        <v>1177</v>
      </c>
      <c r="D342" s="15" t="s">
        <v>20722</v>
      </c>
      <c r="E342" s="15" t="s">
        <v>20723</v>
      </c>
    </row>
    <row r="343" spans="1:5">
      <c r="A343">
        <v>342</v>
      </c>
      <c r="B343" s="15" t="s">
        <v>13716</v>
      </c>
      <c r="C343" t="s">
        <v>1172</v>
      </c>
      <c r="D343" s="15" t="s">
        <v>14252</v>
      </c>
      <c r="E343" s="15" t="s">
        <v>14226</v>
      </c>
    </row>
    <row r="344" spans="1:5">
      <c r="A344">
        <v>343</v>
      </c>
      <c r="B344" s="15" t="s">
        <v>1794</v>
      </c>
      <c r="C344" t="s">
        <v>1176</v>
      </c>
      <c r="D344" s="15" t="s">
        <v>14253</v>
      </c>
      <c r="E344" s="15" t="s">
        <v>14222</v>
      </c>
    </row>
    <row r="345" spans="1:5">
      <c r="A345">
        <v>344</v>
      </c>
      <c r="B345" s="15" t="s">
        <v>7900</v>
      </c>
      <c r="C345" t="s">
        <v>1206</v>
      </c>
      <c r="D345" s="15" t="s">
        <v>8051</v>
      </c>
      <c r="E345" s="15" t="s">
        <v>8052</v>
      </c>
    </row>
    <row r="346" spans="1:5">
      <c r="A346">
        <v>345</v>
      </c>
      <c r="B346" s="15" t="s">
        <v>8076</v>
      </c>
      <c r="C346" t="s">
        <v>1172</v>
      </c>
      <c r="D346" s="15" t="s">
        <v>8204</v>
      </c>
      <c r="E346" s="15" t="s">
        <v>8205</v>
      </c>
    </row>
    <row r="347" spans="1:5">
      <c r="A347">
        <v>346</v>
      </c>
      <c r="B347" s="15" t="s">
        <v>13717</v>
      </c>
      <c r="C347" t="s">
        <v>1177</v>
      </c>
      <c r="D347" s="15" t="s">
        <v>14117</v>
      </c>
      <c r="E347" s="15" t="s">
        <v>14254</v>
      </c>
    </row>
    <row r="348" spans="1:5">
      <c r="A348">
        <v>347</v>
      </c>
      <c r="B348" s="15" t="s">
        <v>13718</v>
      </c>
      <c r="C348" t="s">
        <v>874</v>
      </c>
      <c r="D348" s="15" t="s">
        <v>14255</v>
      </c>
      <c r="E348" s="15" t="s">
        <v>14256</v>
      </c>
    </row>
    <row r="349" spans="1:5">
      <c r="A349">
        <v>348</v>
      </c>
      <c r="B349" s="15" t="s">
        <v>211</v>
      </c>
      <c r="C349" t="s">
        <v>874</v>
      </c>
      <c r="D349" s="15" t="s">
        <v>587</v>
      </c>
      <c r="E349" s="15" t="s">
        <v>588</v>
      </c>
    </row>
    <row r="350" spans="1:5">
      <c r="A350">
        <v>349</v>
      </c>
      <c r="B350" s="15" t="s">
        <v>13719</v>
      </c>
      <c r="C350" t="s">
        <v>1177</v>
      </c>
      <c r="D350" s="15" t="s">
        <v>14257</v>
      </c>
      <c r="E350" s="15" t="s">
        <v>14258</v>
      </c>
    </row>
    <row r="351" spans="1:5">
      <c r="A351">
        <v>350</v>
      </c>
      <c r="B351" s="15" t="s">
        <v>7906</v>
      </c>
      <c r="C351" t="s">
        <v>883</v>
      </c>
      <c r="D351" s="15" t="s">
        <v>8053</v>
      </c>
      <c r="E351" s="15" t="s">
        <v>8054</v>
      </c>
    </row>
    <row r="352" spans="1:5">
      <c r="A352">
        <v>351</v>
      </c>
      <c r="B352" s="15" t="s">
        <v>13720</v>
      </c>
      <c r="C352" t="s">
        <v>1177</v>
      </c>
      <c r="D352" s="15" t="s">
        <v>14243</v>
      </c>
      <c r="E352" s="15" t="s">
        <v>14152</v>
      </c>
    </row>
    <row r="353" spans="1:5">
      <c r="A353">
        <v>352</v>
      </c>
      <c r="B353" s="15" t="s">
        <v>13721</v>
      </c>
      <c r="C353" t="s">
        <v>1206</v>
      </c>
      <c r="D353" s="15" t="s">
        <v>14259</v>
      </c>
      <c r="E353" s="15" t="s">
        <v>14260</v>
      </c>
    </row>
    <row r="354" spans="1:5">
      <c r="A354">
        <v>353</v>
      </c>
      <c r="B354" s="15" t="s">
        <v>13722</v>
      </c>
      <c r="C354" t="s">
        <v>1172</v>
      </c>
      <c r="D354" s="15" t="s">
        <v>14261</v>
      </c>
      <c r="E354" s="15" t="s">
        <v>14262</v>
      </c>
    </row>
    <row r="355" spans="1:5">
      <c r="A355">
        <v>354</v>
      </c>
      <c r="B355" s="15" t="s">
        <v>7912</v>
      </c>
      <c r="C355" t="s">
        <v>1206</v>
      </c>
      <c r="D355" s="15" t="s">
        <v>8055</v>
      </c>
      <c r="E355" s="15" t="s">
        <v>8056</v>
      </c>
    </row>
    <row r="356" spans="1:5">
      <c r="A356">
        <v>355</v>
      </c>
      <c r="B356" s="15" t="s">
        <v>1653</v>
      </c>
      <c r="C356" t="s">
        <v>874</v>
      </c>
      <c r="D356" s="15" t="s">
        <v>764</v>
      </c>
      <c r="E356" s="15" t="s">
        <v>765</v>
      </c>
    </row>
    <row r="357" spans="1:5">
      <c r="A357">
        <v>356</v>
      </c>
      <c r="B357" s="15" t="s">
        <v>13723</v>
      </c>
      <c r="C357" t="s">
        <v>1177</v>
      </c>
      <c r="D357" s="15" t="s">
        <v>14263</v>
      </c>
      <c r="E357" s="15" t="s">
        <v>14264</v>
      </c>
    </row>
    <row r="358" spans="1:5">
      <c r="A358">
        <v>357</v>
      </c>
      <c r="B358" s="15" t="s">
        <v>958</v>
      </c>
      <c r="C358" t="s">
        <v>874</v>
      </c>
      <c r="D358" s="15" t="s">
        <v>852</v>
      </c>
      <c r="E358" s="15" t="s">
        <v>853</v>
      </c>
    </row>
    <row r="359" spans="1:5">
      <c r="A359">
        <v>358</v>
      </c>
      <c r="B359" s="15" t="s">
        <v>8075</v>
      </c>
      <c r="C359" t="s">
        <v>1176</v>
      </c>
      <c r="D359" s="15" t="s">
        <v>8206</v>
      </c>
      <c r="E359" s="15" t="s">
        <v>8207</v>
      </c>
    </row>
    <row r="360" spans="1:5">
      <c r="A360">
        <v>359</v>
      </c>
      <c r="B360" s="15" t="s">
        <v>13724</v>
      </c>
      <c r="C360" t="s">
        <v>1176</v>
      </c>
      <c r="D360" s="15" t="s">
        <v>14265</v>
      </c>
      <c r="E360" s="15" t="s">
        <v>14266</v>
      </c>
    </row>
    <row r="361" spans="1:5">
      <c r="A361">
        <v>360</v>
      </c>
      <c r="B361" s="15" t="s">
        <v>2440</v>
      </c>
      <c r="C361" t="s">
        <v>888</v>
      </c>
      <c r="D361" s="15" t="s">
        <v>2450</v>
      </c>
      <c r="E361" s="15" t="s">
        <v>2451</v>
      </c>
    </row>
    <row r="362" spans="1:5">
      <c r="A362">
        <v>361</v>
      </c>
      <c r="B362" s="15" t="s">
        <v>13725</v>
      </c>
      <c r="C362" t="s">
        <v>1175</v>
      </c>
      <c r="D362" s="15" t="s">
        <v>14267</v>
      </c>
      <c r="E362" s="15" t="s">
        <v>14268</v>
      </c>
    </row>
    <row r="363" spans="1:5">
      <c r="A363">
        <v>362</v>
      </c>
      <c r="B363" s="15" t="s">
        <v>13726</v>
      </c>
      <c r="C363" t="s">
        <v>1172</v>
      </c>
      <c r="D363" s="15" t="s">
        <v>14269</v>
      </c>
      <c r="E363" s="15" t="s">
        <v>14270</v>
      </c>
    </row>
    <row r="364" spans="1:5">
      <c r="A364">
        <v>363</v>
      </c>
      <c r="B364" s="15" t="s">
        <v>13727</v>
      </c>
      <c r="C364" t="s">
        <v>161</v>
      </c>
      <c r="D364" s="15" t="s">
        <v>14271</v>
      </c>
      <c r="E364" s="15" t="s">
        <v>14187</v>
      </c>
    </row>
    <row r="365" spans="1:5">
      <c r="A365">
        <v>364</v>
      </c>
      <c r="B365" s="15" t="s">
        <v>6373</v>
      </c>
      <c r="C365" t="s">
        <v>880</v>
      </c>
      <c r="D365" s="15" t="s">
        <v>7086</v>
      </c>
      <c r="E365" s="15" t="s">
        <v>7087</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13728</v>
      </c>
      <c r="C369" t="s">
        <v>1172</v>
      </c>
      <c r="D369" s="15" t="s">
        <v>14272</v>
      </c>
      <c r="E369" s="15" t="s">
        <v>14132</v>
      </c>
    </row>
    <row r="370" spans="1:5">
      <c r="A370">
        <v>369</v>
      </c>
      <c r="B370" s="15" t="s">
        <v>8316</v>
      </c>
      <c r="C370" t="s">
        <v>1172</v>
      </c>
      <c r="D370" s="15" t="s">
        <v>8323</v>
      </c>
      <c r="E370" s="15" t="s">
        <v>8324</v>
      </c>
    </row>
    <row r="371" spans="1:5">
      <c r="A371">
        <v>370</v>
      </c>
      <c r="B371" s="15" t="s">
        <v>13729</v>
      </c>
      <c r="C371" t="s">
        <v>1177</v>
      </c>
      <c r="D371" s="15" t="s">
        <v>14171</v>
      </c>
      <c r="E371" s="15" t="s">
        <v>14116</v>
      </c>
    </row>
    <row r="372" spans="1:5">
      <c r="A372">
        <v>371</v>
      </c>
      <c r="B372" s="15" t="s">
        <v>2432</v>
      </c>
      <c r="C372" t="s">
        <v>1175</v>
      </c>
      <c r="D372" s="15" t="s">
        <v>2446</v>
      </c>
      <c r="E372" s="15" t="s">
        <v>2447</v>
      </c>
    </row>
    <row r="373" spans="1:5">
      <c r="A373">
        <v>372</v>
      </c>
      <c r="B373" s="15" t="s">
        <v>13730</v>
      </c>
      <c r="C373" t="s">
        <v>879</v>
      </c>
      <c r="D373" s="15" t="s">
        <v>14159</v>
      </c>
      <c r="E373" s="15" t="s">
        <v>14273</v>
      </c>
    </row>
    <row r="374" spans="1:5">
      <c r="A374">
        <v>373</v>
      </c>
      <c r="B374" s="15" t="s">
        <v>4734</v>
      </c>
      <c r="C374" t="s">
        <v>888</v>
      </c>
      <c r="D374" s="15" t="s">
        <v>4857</v>
      </c>
      <c r="E374" s="15" t="s">
        <v>4858</v>
      </c>
    </row>
    <row r="375" spans="1:5">
      <c r="A375">
        <v>374</v>
      </c>
      <c r="B375" s="15" t="s">
        <v>1890</v>
      </c>
      <c r="C375" t="s">
        <v>1172</v>
      </c>
      <c r="D375" s="15" t="s">
        <v>14274</v>
      </c>
      <c r="E375" s="15" t="s">
        <v>14275</v>
      </c>
    </row>
    <row r="376" spans="1:5">
      <c r="A376">
        <v>375</v>
      </c>
      <c r="B376" s="15" t="s">
        <v>1772</v>
      </c>
      <c r="C376" t="s">
        <v>888</v>
      </c>
      <c r="D376" s="15" t="s">
        <v>14133</v>
      </c>
      <c r="E376" s="15" t="s">
        <v>14199</v>
      </c>
    </row>
    <row r="377" spans="1:5">
      <c r="A377">
        <v>376</v>
      </c>
      <c r="B377" s="15" t="s">
        <v>13731</v>
      </c>
      <c r="C377" t="s">
        <v>1172</v>
      </c>
      <c r="D377" s="15" t="s">
        <v>14276</v>
      </c>
      <c r="E377" s="15" t="s">
        <v>14277</v>
      </c>
    </row>
    <row r="378" spans="1:5">
      <c r="A378">
        <v>377</v>
      </c>
      <c r="B378" s="15" t="s">
        <v>13732</v>
      </c>
      <c r="C378" t="s">
        <v>888</v>
      </c>
      <c r="D378" s="15" t="s">
        <v>14249</v>
      </c>
      <c r="E378" s="15" t="s">
        <v>14278</v>
      </c>
    </row>
    <row r="379" spans="1:5">
      <c r="A379">
        <v>378</v>
      </c>
      <c r="B379" s="15" t="s">
        <v>13733</v>
      </c>
      <c r="C379" t="s">
        <v>1165</v>
      </c>
      <c r="D379" s="15" t="s">
        <v>14279</v>
      </c>
      <c r="E379" s="15" t="s">
        <v>14280</v>
      </c>
    </row>
    <row r="380" spans="1:5">
      <c r="A380">
        <v>379</v>
      </c>
      <c r="B380" s="15" t="s">
        <v>13734</v>
      </c>
      <c r="C380" t="s">
        <v>1175</v>
      </c>
      <c r="D380" s="15" t="s">
        <v>14281</v>
      </c>
      <c r="E380" s="15" t="s">
        <v>14282</v>
      </c>
    </row>
    <row r="381" spans="1:5">
      <c r="A381">
        <v>380</v>
      </c>
      <c r="B381" s="15" t="s">
        <v>8312</v>
      </c>
      <c r="C381" t="s">
        <v>1177</v>
      </c>
      <c r="D381" s="15" t="s">
        <v>8325</v>
      </c>
      <c r="E381" s="15" t="s">
        <v>8326</v>
      </c>
    </row>
    <row r="382" spans="1:5">
      <c r="A382">
        <v>381</v>
      </c>
      <c r="B382" s="15" t="s">
        <v>2817</v>
      </c>
      <c r="C382" t="s">
        <v>1206</v>
      </c>
      <c r="D382" s="15" t="s">
        <v>2867</v>
      </c>
      <c r="E382" s="15" t="s">
        <v>2868</v>
      </c>
    </row>
    <row r="383" spans="1:5">
      <c r="A383">
        <v>382</v>
      </c>
      <c r="B383" s="15" t="s">
        <v>1896</v>
      </c>
      <c r="C383" t="s">
        <v>1172</v>
      </c>
      <c r="D383" s="15" t="s">
        <v>14283</v>
      </c>
      <c r="E383" s="15" t="s">
        <v>14132</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9004</v>
      </c>
      <c r="C386" t="s">
        <v>874</v>
      </c>
      <c r="D386" s="15" t="s">
        <v>9072</v>
      </c>
      <c r="E386" s="15" t="s">
        <v>9073</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7919</v>
      </c>
      <c r="C389" t="s">
        <v>1172</v>
      </c>
      <c r="D389" s="15" t="s">
        <v>8057</v>
      </c>
      <c r="E389" s="15" t="s">
        <v>8058</v>
      </c>
    </row>
    <row r="390" spans="1:5">
      <c r="A390">
        <v>389</v>
      </c>
      <c r="B390" s="15" t="s">
        <v>13735</v>
      </c>
      <c r="C390" t="s">
        <v>1177</v>
      </c>
      <c r="D390" s="15" t="s">
        <v>14284</v>
      </c>
      <c r="E390" s="15" t="s">
        <v>14285</v>
      </c>
    </row>
    <row r="391" spans="1:5">
      <c r="A391">
        <v>390</v>
      </c>
      <c r="B391" s="15" t="s">
        <v>13736</v>
      </c>
      <c r="C391" t="s">
        <v>1176</v>
      </c>
      <c r="D391" s="15" t="s">
        <v>14286</v>
      </c>
      <c r="E391" s="15" t="s">
        <v>14287</v>
      </c>
    </row>
    <row r="392" spans="1:5">
      <c r="A392">
        <v>391</v>
      </c>
      <c r="B392" s="15" t="s">
        <v>13737</v>
      </c>
      <c r="C392" t="s">
        <v>1177</v>
      </c>
      <c r="D392" s="15" t="s">
        <v>14288</v>
      </c>
      <c r="E392" s="15" t="s">
        <v>14289</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13738</v>
      </c>
      <c r="C396" t="s">
        <v>1165</v>
      </c>
      <c r="D396" s="15" t="s">
        <v>14131</v>
      </c>
      <c r="E396" s="15" t="s">
        <v>14290</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13739</v>
      </c>
      <c r="C403" t="s">
        <v>1175</v>
      </c>
      <c r="D403" s="15" t="s">
        <v>14291</v>
      </c>
      <c r="E403" s="15" t="s">
        <v>14292</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13740</v>
      </c>
      <c r="C407" t="s">
        <v>1176</v>
      </c>
      <c r="D407" s="15" t="s">
        <v>14293</v>
      </c>
      <c r="E407" s="15" t="s">
        <v>14246</v>
      </c>
    </row>
    <row r="408" spans="1:5">
      <c r="A408">
        <v>407</v>
      </c>
      <c r="B408" s="15" t="s">
        <v>13741</v>
      </c>
      <c r="C408" t="s">
        <v>1175</v>
      </c>
      <c r="D408" s="15" t="s">
        <v>14294</v>
      </c>
      <c r="E408" s="15" t="s">
        <v>14295</v>
      </c>
    </row>
    <row r="409" spans="1:5">
      <c r="A409">
        <v>408</v>
      </c>
      <c r="B409" s="15" t="s">
        <v>218</v>
      </c>
      <c r="C409" t="s">
        <v>161</v>
      </c>
      <c r="D409" s="15" t="s">
        <v>601</v>
      </c>
      <c r="E409" s="15" t="s">
        <v>602</v>
      </c>
    </row>
    <row r="410" spans="1:5">
      <c r="A410">
        <v>409</v>
      </c>
      <c r="B410" s="15" t="s">
        <v>8307</v>
      </c>
      <c r="C410" t="s">
        <v>1177</v>
      </c>
      <c r="D410" s="15" t="s">
        <v>8329</v>
      </c>
      <c r="E410" s="15" t="s">
        <v>8330</v>
      </c>
    </row>
    <row r="411" spans="1:5">
      <c r="A411">
        <v>410</v>
      </c>
      <c r="B411" s="15" t="s">
        <v>13742</v>
      </c>
      <c r="C411" t="s">
        <v>1176</v>
      </c>
      <c r="D411" s="15" t="s">
        <v>14296</v>
      </c>
      <c r="E411" s="15" t="s">
        <v>14297</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8302</v>
      </c>
      <c r="C414" t="s">
        <v>1176</v>
      </c>
      <c r="D414" s="15" t="s">
        <v>8327</v>
      </c>
      <c r="E414" s="15" t="s">
        <v>8328</v>
      </c>
    </row>
    <row r="415" spans="1:5">
      <c r="A415">
        <v>414</v>
      </c>
      <c r="B415" s="10" t="s">
        <v>1322</v>
      </c>
      <c r="C415" t="s">
        <v>1172</v>
      </c>
      <c r="D415" s="15" t="e">
        <v>#N/A</v>
      </c>
      <c r="E415" s="15" t="e">
        <v>#N/A</v>
      </c>
    </row>
    <row r="416" spans="1:5">
      <c r="A416">
        <v>415</v>
      </c>
      <c r="B416" s="15" t="s">
        <v>13743</v>
      </c>
      <c r="C416" t="s">
        <v>1176</v>
      </c>
      <c r="D416" s="15" t="s">
        <v>14298</v>
      </c>
      <c r="E416" s="15" t="s">
        <v>14299</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13744</v>
      </c>
      <c r="C419" t="s">
        <v>888</v>
      </c>
      <c r="D419" s="15" t="s">
        <v>14300</v>
      </c>
      <c r="E419" s="15" t="s">
        <v>14301</v>
      </c>
    </row>
    <row r="420" spans="1:5">
      <c r="A420">
        <v>419</v>
      </c>
      <c r="B420" s="15" t="s">
        <v>1899</v>
      </c>
      <c r="C420" t="s">
        <v>1176</v>
      </c>
      <c r="D420" s="15" t="s">
        <v>14302</v>
      </c>
      <c r="E420" s="15" t="s">
        <v>14278</v>
      </c>
    </row>
    <row r="421" spans="1:5">
      <c r="A421">
        <v>420</v>
      </c>
      <c r="B421" s="15" t="s">
        <v>1786</v>
      </c>
      <c r="C421" t="s">
        <v>1165</v>
      </c>
      <c r="D421" s="15" t="s">
        <v>966</v>
      </c>
      <c r="E421" s="15" t="s">
        <v>967</v>
      </c>
    </row>
    <row r="422" spans="1:5">
      <c r="A422">
        <v>421</v>
      </c>
      <c r="B422" s="15" t="s">
        <v>1901</v>
      </c>
      <c r="C422" t="s">
        <v>886</v>
      </c>
      <c r="D422" s="15" t="s">
        <v>8208</v>
      </c>
      <c r="E422" s="15" t="s">
        <v>8209</v>
      </c>
    </row>
    <row r="423" spans="1:5">
      <c r="A423">
        <v>422</v>
      </c>
      <c r="B423" s="15" t="s">
        <v>129</v>
      </c>
      <c r="C423" t="s">
        <v>886</v>
      </c>
      <c r="D423" s="15" t="s">
        <v>487</v>
      </c>
      <c r="E423" s="15" t="s">
        <v>488</v>
      </c>
    </row>
    <row r="424" spans="1:5">
      <c r="A424">
        <v>423</v>
      </c>
      <c r="B424" s="15" t="s">
        <v>9020</v>
      </c>
      <c r="C424" t="s">
        <v>874</v>
      </c>
      <c r="D424" s="15" t="s">
        <v>9074</v>
      </c>
      <c r="E424" s="15" t="s">
        <v>9075</v>
      </c>
    </row>
    <row r="425" spans="1:5">
      <c r="A425">
        <v>424</v>
      </c>
      <c r="B425" s="15" t="s">
        <v>13745</v>
      </c>
      <c r="C425" t="s">
        <v>883</v>
      </c>
      <c r="D425" s="15" t="s">
        <v>14303</v>
      </c>
      <c r="E425" s="15" t="s">
        <v>14304</v>
      </c>
    </row>
    <row r="426" spans="1:5">
      <c r="A426">
        <v>425</v>
      </c>
      <c r="B426" s="15" t="s">
        <v>8294</v>
      </c>
      <c r="C426" t="s">
        <v>1172</v>
      </c>
      <c r="D426" s="15" t="s">
        <v>8333</v>
      </c>
      <c r="E426" s="15" t="s">
        <v>8334</v>
      </c>
    </row>
    <row r="427" spans="1:5">
      <c r="A427">
        <v>426</v>
      </c>
      <c r="B427" s="15" t="s">
        <v>1894</v>
      </c>
      <c r="C427" t="s">
        <v>1165</v>
      </c>
      <c r="D427" s="15" t="s">
        <v>14140</v>
      </c>
      <c r="E427" s="15" t="s">
        <v>14181</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13746</v>
      </c>
      <c r="C434" t="s">
        <v>880</v>
      </c>
      <c r="D434" s="15" t="s">
        <v>14305</v>
      </c>
      <c r="E434" s="15" t="s">
        <v>14306</v>
      </c>
    </row>
    <row r="435" spans="1:5">
      <c r="A435">
        <v>434</v>
      </c>
      <c r="B435" s="15" t="s">
        <v>13747</v>
      </c>
      <c r="C435" t="s">
        <v>880</v>
      </c>
      <c r="D435" s="15" t="s">
        <v>14192</v>
      </c>
      <c r="E435" s="15" t="s">
        <v>14307</v>
      </c>
    </row>
    <row r="436" spans="1:5">
      <c r="A436">
        <v>435</v>
      </c>
      <c r="B436" s="15" t="s">
        <v>128</v>
      </c>
      <c r="C436" t="s">
        <v>879</v>
      </c>
      <c r="D436" s="15" t="s">
        <v>485</v>
      </c>
      <c r="E436" s="15" t="s">
        <v>486</v>
      </c>
    </row>
    <row r="437" spans="1:5">
      <c r="A437">
        <v>436</v>
      </c>
      <c r="B437" s="15" t="s">
        <v>13748</v>
      </c>
      <c r="C437" t="s">
        <v>1176</v>
      </c>
      <c r="D437" s="15" t="s">
        <v>14308</v>
      </c>
      <c r="E437" s="15" t="s">
        <v>14250</v>
      </c>
    </row>
    <row r="438" spans="1:5">
      <c r="A438">
        <v>437</v>
      </c>
      <c r="B438" s="15" t="s">
        <v>8082</v>
      </c>
      <c r="C438" t="s">
        <v>883</v>
      </c>
      <c r="D438" s="15" t="s">
        <v>8210</v>
      </c>
      <c r="E438" s="15" t="s">
        <v>8211</v>
      </c>
    </row>
    <row r="439" spans="1:5">
      <c r="A439">
        <v>438</v>
      </c>
      <c r="B439" s="15" t="s">
        <v>127</v>
      </c>
      <c r="C439" t="s">
        <v>1176</v>
      </c>
      <c r="D439" s="15" t="s">
        <v>483</v>
      </c>
      <c r="E439" s="15" t="s">
        <v>484</v>
      </c>
    </row>
    <row r="440" spans="1:5">
      <c r="A440">
        <v>439</v>
      </c>
      <c r="B440" s="15" t="s">
        <v>13749</v>
      </c>
      <c r="C440" t="s">
        <v>1172</v>
      </c>
      <c r="D440" s="15" t="s">
        <v>14309</v>
      </c>
      <c r="E440" s="15" t="s">
        <v>14310</v>
      </c>
    </row>
    <row r="441" spans="1:5">
      <c r="A441">
        <v>440</v>
      </c>
      <c r="B441" s="15" t="s">
        <v>1903</v>
      </c>
      <c r="C441" t="s">
        <v>888</v>
      </c>
      <c r="D441" s="15" t="s">
        <v>14311</v>
      </c>
      <c r="E441" s="15" t="s">
        <v>14312</v>
      </c>
    </row>
    <row r="442" spans="1:5">
      <c r="A442">
        <v>441</v>
      </c>
      <c r="B442" s="15" t="s">
        <v>2522</v>
      </c>
      <c r="C442" t="s">
        <v>1175</v>
      </c>
      <c r="D442" s="15" t="s">
        <v>2548</v>
      </c>
      <c r="E442" s="15" t="s">
        <v>2549</v>
      </c>
    </row>
    <row r="443" spans="1:5">
      <c r="A443">
        <v>442</v>
      </c>
      <c r="B443" s="15" t="s">
        <v>13750</v>
      </c>
      <c r="C443" t="s">
        <v>1172</v>
      </c>
      <c r="D443" s="15" t="s">
        <v>14313</v>
      </c>
      <c r="E443" s="15" t="s">
        <v>14314</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13751</v>
      </c>
      <c r="C446" t="s">
        <v>1176</v>
      </c>
      <c r="D446" s="15" t="s">
        <v>14313</v>
      </c>
      <c r="E446" s="15" t="s">
        <v>14315</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6828</v>
      </c>
      <c r="C449" t="s">
        <v>883</v>
      </c>
      <c r="D449" s="15" t="s">
        <v>7088</v>
      </c>
      <c r="E449" s="15" t="s">
        <v>7089</v>
      </c>
    </row>
    <row r="450" spans="1:5">
      <c r="A450">
        <v>449</v>
      </c>
      <c r="B450" s="15" t="s">
        <v>4732</v>
      </c>
      <c r="C450" t="s">
        <v>1177</v>
      </c>
      <c r="D450" s="15" t="s">
        <v>4853</v>
      </c>
      <c r="E450" s="15" t="s">
        <v>4854</v>
      </c>
    </row>
    <row r="451" spans="1:5">
      <c r="A451">
        <v>450</v>
      </c>
      <c r="B451" s="15" t="s">
        <v>13752</v>
      </c>
      <c r="C451" t="s">
        <v>880</v>
      </c>
      <c r="D451" s="15" t="s">
        <v>14163</v>
      </c>
      <c r="E451" s="15" t="s">
        <v>14126</v>
      </c>
    </row>
    <row r="452" spans="1:5">
      <c r="A452">
        <v>451</v>
      </c>
      <c r="B452" s="15" t="s">
        <v>126</v>
      </c>
      <c r="C452" t="s">
        <v>874</v>
      </c>
      <c r="D452" s="15" t="s">
        <v>481</v>
      </c>
      <c r="E452" s="15" t="s">
        <v>482</v>
      </c>
    </row>
    <row r="453" spans="1:5">
      <c r="A453">
        <v>452</v>
      </c>
      <c r="B453" s="15" t="s">
        <v>6517</v>
      </c>
      <c r="C453" t="s">
        <v>1172</v>
      </c>
      <c r="D453" s="15" t="s">
        <v>7090</v>
      </c>
      <c r="E453" s="15" t="s">
        <v>7091</v>
      </c>
    </row>
    <row r="454" spans="1:5">
      <c r="A454">
        <v>453</v>
      </c>
      <c r="B454" s="15" t="s">
        <v>13753</v>
      </c>
      <c r="C454" t="s">
        <v>874</v>
      </c>
      <c r="D454" s="15" t="s">
        <v>14316</v>
      </c>
      <c r="E454" s="15" t="s">
        <v>14317</v>
      </c>
    </row>
    <row r="455" spans="1:5">
      <c r="A455">
        <v>454</v>
      </c>
      <c r="B455" s="15" t="s">
        <v>8291</v>
      </c>
      <c r="C455" t="s">
        <v>1177</v>
      </c>
      <c r="D455" s="15" t="s">
        <v>8335</v>
      </c>
      <c r="E455" s="15" t="s">
        <v>8336</v>
      </c>
    </row>
    <row r="456" spans="1:5">
      <c r="A456">
        <v>455</v>
      </c>
      <c r="B456" s="15" t="s">
        <v>8286</v>
      </c>
      <c r="C456" t="s">
        <v>880</v>
      </c>
      <c r="D456" s="15" t="s">
        <v>8337</v>
      </c>
      <c r="E456" s="15" t="s">
        <v>8338</v>
      </c>
    </row>
    <row r="457" spans="1:5">
      <c r="A457">
        <v>456</v>
      </c>
      <c r="B457" s="15" t="s">
        <v>2516</v>
      </c>
      <c r="C457" t="s">
        <v>1177</v>
      </c>
      <c r="D457" s="15" t="s">
        <v>2544</v>
      </c>
      <c r="E457" s="15" t="s">
        <v>2545</v>
      </c>
    </row>
    <row r="458" spans="1:5">
      <c r="A458">
        <v>457</v>
      </c>
      <c r="B458" s="15" t="s">
        <v>6670</v>
      </c>
      <c r="C458" t="s">
        <v>1172</v>
      </c>
      <c r="D458" s="15" t="s">
        <v>7092</v>
      </c>
      <c r="E458" s="15" t="s">
        <v>7093</v>
      </c>
    </row>
    <row r="459" spans="1:5">
      <c r="A459">
        <v>458</v>
      </c>
      <c r="B459" s="15" t="s">
        <v>2520</v>
      </c>
      <c r="C459" t="s">
        <v>888</v>
      </c>
      <c r="D459" s="15" t="s">
        <v>2546</v>
      </c>
      <c r="E459" s="15" t="s">
        <v>2547</v>
      </c>
    </row>
    <row r="460" spans="1:5">
      <c r="A460">
        <v>459</v>
      </c>
      <c r="B460" s="15" t="s">
        <v>9335</v>
      </c>
      <c r="C460" t="s">
        <v>883</v>
      </c>
      <c r="D460" s="15" t="s">
        <v>11944</v>
      </c>
      <c r="E460" s="15" t="s">
        <v>11945</v>
      </c>
    </row>
    <row r="461" spans="1:5">
      <c r="A461">
        <v>460</v>
      </c>
      <c r="B461" s="15" t="s">
        <v>13754</v>
      </c>
      <c r="C461" t="s">
        <v>1175</v>
      </c>
      <c r="D461" s="15" t="s">
        <v>14318</v>
      </c>
      <c r="E461" s="15" t="s">
        <v>14128</v>
      </c>
    </row>
    <row r="462" spans="1:5">
      <c r="A462">
        <v>461</v>
      </c>
      <c r="B462" s="15" t="s">
        <v>8279</v>
      </c>
      <c r="C462" t="s">
        <v>874</v>
      </c>
      <c r="D462" s="15" t="s">
        <v>8339</v>
      </c>
      <c r="E462" s="15" t="s">
        <v>8340</v>
      </c>
    </row>
    <row r="463" spans="1:5">
      <c r="A463">
        <v>462</v>
      </c>
      <c r="B463" s="15" t="s">
        <v>13755</v>
      </c>
      <c r="C463" t="s">
        <v>874</v>
      </c>
      <c r="D463" s="15" t="s">
        <v>14319</v>
      </c>
      <c r="E463" s="15" t="s">
        <v>14199</v>
      </c>
    </row>
    <row r="464" spans="1:5">
      <c r="A464">
        <v>463</v>
      </c>
      <c r="B464" s="15" t="s">
        <v>3079</v>
      </c>
      <c r="C464" t="s">
        <v>1177</v>
      </c>
      <c r="D464" s="15" t="s">
        <v>3101</v>
      </c>
      <c r="E464" s="15" t="s">
        <v>3102</v>
      </c>
    </row>
    <row r="465" spans="1:5">
      <c r="A465">
        <v>464</v>
      </c>
      <c r="B465" s="15" t="s">
        <v>13756</v>
      </c>
      <c r="C465" t="s">
        <v>880</v>
      </c>
      <c r="D465" s="15" t="s">
        <v>14163</v>
      </c>
      <c r="E465" s="15" t="s">
        <v>14320</v>
      </c>
    </row>
    <row r="466" spans="1:5">
      <c r="A466">
        <v>465</v>
      </c>
      <c r="B466" s="15" t="s">
        <v>8275</v>
      </c>
      <c r="C466" t="s">
        <v>1176</v>
      </c>
      <c r="D466" s="15" t="s">
        <v>8341</v>
      </c>
      <c r="E466" s="15" t="s">
        <v>8342</v>
      </c>
    </row>
    <row r="467" spans="1:5">
      <c r="A467">
        <v>466</v>
      </c>
      <c r="B467" s="15" t="s">
        <v>8271</v>
      </c>
      <c r="C467" t="s">
        <v>883</v>
      </c>
      <c r="D467" s="15" t="s">
        <v>8343</v>
      </c>
      <c r="E467" s="15" t="s">
        <v>8344</v>
      </c>
    </row>
    <row r="468" spans="1:5">
      <c r="A468">
        <v>467</v>
      </c>
      <c r="B468" s="15" t="s">
        <v>3075</v>
      </c>
      <c r="C468" t="s">
        <v>1176</v>
      </c>
      <c r="D468" s="15" t="s">
        <v>3099</v>
      </c>
      <c r="E468" s="15" t="s">
        <v>3100</v>
      </c>
    </row>
    <row r="469" spans="1:5">
      <c r="A469">
        <v>468</v>
      </c>
      <c r="B469" s="15" t="s">
        <v>13757</v>
      </c>
      <c r="C469" t="s">
        <v>874</v>
      </c>
      <c r="D469" s="15" t="s">
        <v>14117</v>
      </c>
      <c r="E469" s="15" t="s">
        <v>14321</v>
      </c>
    </row>
    <row r="470" spans="1:5">
      <c r="A470">
        <v>469</v>
      </c>
      <c r="B470" s="15" t="s">
        <v>909</v>
      </c>
      <c r="C470" t="s">
        <v>886</v>
      </c>
      <c r="D470" s="15" t="s">
        <v>926</v>
      </c>
      <c r="E470" s="15" t="s">
        <v>927</v>
      </c>
    </row>
    <row r="471" spans="1:5">
      <c r="A471">
        <v>470</v>
      </c>
      <c r="B471" s="15" t="s">
        <v>13758</v>
      </c>
      <c r="C471" t="s">
        <v>888</v>
      </c>
      <c r="D471" s="15" t="s">
        <v>14319</v>
      </c>
      <c r="E471" s="15" t="s">
        <v>14275</v>
      </c>
    </row>
    <row r="472" spans="1:5">
      <c r="A472">
        <v>471</v>
      </c>
      <c r="B472" s="15" t="s">
        <v>13759</v>
      </c>
      <c r="C472" t="s">
        <v>1175</v>
      </c>
      <c r="D472" s="15" t="s">
        <v>14322</v>
      </c>
      <c r="E472" s="15" t="s">
        <v>14172</v>
      </c>
    </row>
    <row r="473" spans="1:5">
      <c r="A473">
        <v>472</v>
      </c>
      <c r="B473" s="15" t="s">
        <v>1906</v>
      </c>
      <c r="C473" t="s">
        <v>1177</v>
      </c>
      <c r="D473" s="15" t="s">
        <v>14323</v>
      </c>
      <c r="E473" s="15" t="s">
        <v>14324</v>
      </c>
    </row>
    <row r="474" spans="1:5">
      <c r="A474">
        <v>473</v>
      </c>
      <c r="B474" s="15" t="s">
        <v>13760</v>
      </c>
      <c r="C474" t="s">
        <v>880</v>
      </c>
      <c r="D474" s="15" t="s">
        <v>14325</v>
      </c>
      <c r="E474" s="15" t="s">
        <v>14326</v>
      </c>
    </row>
    <row r="475" spans="1:5">
      <c r="A475">
        <v>474</v>
      </c>
      <c r="B475" s="15" t="s">
        <v>125</v>
      </c>
      <c r="C475" t="s">
        <v>1177</v>
      </c>
      <c r="D475" s="15" t="s">
        <v>479</v>
      </c>
      <c r="E475" s="15" t="s">
        <v>480</v>
      </c>
    </row>
    <row r="476" spans="1:5">
      <c r="A476">
        <v>475</v>
      </c>
      <c r="B476" s="15" t="s">
        <v>13761</v>
      </c>
      <c r="C476" t="s">
        <v>161</v>
      </c>
      <c r="D476" s="15" t="s">
        <v>14327</v>
      </c>
      <c r="E476" s="15" t="s">
        <v>14328</v>
      </c>
    </row>
    <row r="477" spans="1:5">
      <c r="A477">
        <v>476</v>
      </c>
      <c r="B477" s="15" t="s">
        <v>6662</v>
      </c>
      <c r="C477" t="s">
        <v>1172</v>
      </c>
      <c r="D477" s="15" t="s">
        <v>7094</v>
      </c>
      <c r="E477" s="15" t="s">
        <v>7095</v>
      </c>
    </row>
    <row r="478" spans="1:5">
      <c r="A478">
        <v>477</v>
      </c>
      <c r="B478" s="15" t="s">
        <v>8268</v>
      </c>
      <c r="C478" t="s">
        <v>1176</v>
      </c>
      <c r="D478" s="15" t="s">
        <v>8345</v>
      </c>
      <c r="E478" s="15" t="s">
        <v>8346</v>
      </c>
    </row>
    <row r="479" spans="1:5">
      <c r="A479">
        <v>478</v>
      </c>
      <c r="B479" s="15" t="s">
        <v>13762</v>
      </c>
      <c r="C479" t="s">
        <v>880</v>
      </c>
      <c r="D479" s="15" t="s">
        <v>14329</v>
      </c>
      <c r="E479" s="15" t="s">
        <v>14330</v>
      </c>
    </row>
    <row r="480" spans="1:5">
      <c r="A480">
        <v>479</v>
      </c>
      <c r="B480" s="15" t="s">
        <v>13763</v>
      </c>
      <c r="C480" t="s">
        <v>880</v>
      </c>
      <c r="D480" s="15" t="s">
        <v>14325</v>
      </c>
      <c r="E480" s="15" t="s">
        <v>14111</v>
      </c>
    </row>
    <row r="481" spans="1:5">
      <c r="A481">
        <v>480</v>
      </c>
      <c r="B481" s="15" t="s">
        <v>13764</v>
      </c>
      <c r="C481" t="s">
        <v>1176</v>
      </c>
      <c r="D481" s="15" t="s">
        <v>14331</v>
      </c>
      <c r="E481" s="15" t="s">
        <v>14332</v>
      </c>
    </row>
    <row r="482" spans="1:5">
      <c r="A482">
        <v>481</v>
      </c>
      <c r="B482" s="15" t="s">
        <v>3735</v>
      </c>
      <c r="C482" t="s">
        <v>874</v>
      </c>
      <c r="D482" s="15" t="s">
        <v>4003</v>
      </c>
      <c r="E482" s="15" t="s">
        <v>4004</v>
      </c>
    </row>
    <row r="483" spans="1:5">
      <c r="A483">
        <v>482</v>
      </c>
      <c r="B483" s="15" t="s">
        <v>8263</v>
      </c>
      <c r="C483" t="s">
        <v>888</v>
      </c>
      <c r="D483" s="15" t="s">
        <v>8347</v>
      </c>
      <c r="E483" s="15" t="s">
        <v>8348</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13765</v>
      </c>
      <c r="C486" t="s">
        <v>1176</v>
      </c>
      <c r="D486" s="15" t="s">
        <v>14333</v>
      </c>
      <c r="E486" s="15" t="s">
        <v>14174</v>
      </c>
    </row>
    <row r="487" spans="1:5">
      <c r="A487">
        <v>486</v>
      </c>
      <c r="B487" s="15" t="s">
        <v>7405</v>
      </c>
      <c r="C487" t="s">
        <v>1206</v>
      </c>
      <c r="D487" s="15" t="s">
        <v>8059</v>
      </c>
      <c r="E487" s="15" t="s">
        <v>8060</v>
      </c>
    </row>
    <row r="488" spans="1:5">
      <c r="A488">
        <v>487</v>
      </c>
      <c r="B488" s="15" t="s">
        <v>13766</v>
      </c>
      <c r="C488" t="s">
        <v>1176</v>
      </c>
      <c r="D488" s="15" t="s">
        <v>14334</v>
      </c>
      <c r="E488" s="15" t="s">
        <v>14187</v>
      </c>
    </row>
    <row r="489" spans="1:5">
      <c r="A489">
        <v>488</v>
      </c>
      <c r="B489" s="15" t="s">
        <v>13767</v>
      </c>
      <c r="C489" t="s">
        <v>1206</v>
      </c>
      <c r="D489" s="15" t="s">
        <v>14335</v>
      </c>
      <c r="E489" s="15" t="s">
        <v>14336</v>
      </c>
    </row>
    <row r="490" spans="1:5">
      <c r="A490">
        <v>489</v>
      </c>
      <c r="B490" s="15" t="s">
        <v>13768</v>
      </c>
      <c r="C490" t="s">
        <v>1175</v>
      </c>
      <c r="D490" s="15" t="s">
        <v>14337</v>
      </c>
      <c r="E490" s="15" t="s">
        <v>14338</v>
      </c>
    </row>
    <row r="491" spans="1:5">
      <c r="A491">
        <v>490</v>
      </c>
      <c r="B491" s="15" t="s">
        <v>4731</v>
      </c>
      <c r="C491" t="s">
        <v>1172</v>
      </c>
      <c r="D491" s="15" t="s">
        <v>4851</v>
      </c>
      <c r="E491" s="15" t="s">
        <v>4852</v>
      </c>
    </row>
    <row r="492" spans="1:5">
      <c r="A492">
        <v>491</v>
      </c>
      <c r="B492" s="15" t="s">
        <v>9343</v>
      </c>
      <c r="C492" t="s">
        <v>1172</v>
      </c>
      <c r="D492" s="15" t="s">
        <v>11946</v>
      </c>
      <c r="E492" s="15" t="s">
        <v>11947</v>
      </c>
    </row>
    <row r="493" spans="1:5">
      <c r="A493">
        <v>492</v>
      </c>
      <c r="B493" s="15" t="s">
        <v>13769</v>
      </c>
      <c r="C493" t="s">
        <v>1176</v>
      </c>
      <c r="D493" s="15" t="s">
        <v>14339</v>
      </c>
      <c r="E493" s="15" t="s">
        <v>14170</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13770</v>
      </c>
      <c r="C497" t="s">
        <v>874</v>
      </c>
      <c r="D497" s="15" t="s">
        <v>14340</v>
      </c>
      <c r="E497" s="15" t="s">
        <v>14341</v>
      </c>
    </row>
    <row r="498" spans="1:5">
      <c r="A498">
        <v>497</v>
      </c>
      <c r="B498" s="15" t="s">
        <v>13771</v>
      </c>
      <c r="C498" t="s">
        <v>1172</v>
      </c>
      <c r="D498" s="15" t="s">
        <v>14342</v>
      </c>
      <c r="E498" s="15" t="s">
        <v>14343</v>
      </c>
    </row>
    <row r="499" spans="1:5">
      <c r="A499">
        <v>498</v>
      </c>
      <c r="B499" s="15" t="s">
        <v>2036</v>
      </c>
      <c r="C499" t="s">
        <v>880</v>
      </c>
      <c r="D499" s="15" t="s">
        <v>2087</v>
      </c>
      <c r="E499" s="15" t="s">
        <v>2088</v>
      </c>
    </row>
    <row r="500" spans="1:5">
      <c r="A500">
        <v>499</v>
      </c>
      <c r="B500" s="15" t="s">
        <v>13772</v>
      </c>
      <c r="C500" t="s">
        <v>883</v>
      </c>
      <c r="D500" s="15" t="s">
        <v>14344</v>
      </c>
      <c r="E500" s="15" t="s">
        <v>14345</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13773</v>
      </c>
      <c r="C503" t="s">
        <v>1177</v>
      </c>
      <c r="D503" s="15" t="s">
        <v>14346</v>
      </c>
      <c r="E503" s="15" t="s">
        <v>14347</v>
      </c>
    </row>
    <row r="504" spans="1:5">
      <c r="A504">
        <v>503</v>
      </c>
      <c r="B504" s="15" t="s">
        <v>8257</v>
      </c>
      <c r="C504" t="s">
        <v>886</v>
      </c>
      <c r="D504" s="15" t="s">
        <v>8351</v>
      </c>
      <c r="E504" s="15" t="s">
        <v>8352</v>
      </c>
    </row>
    <row r="505" spans="1:5">
      <c r="A505">
        <v>504</v>
      </c>
      <c r="B505" s="15" t="s">
        <v>13774</v>
      </c>
      <c r="C505" t="s">
        <v>1172</v>
      </c>
      <c r="D505" s="15" t="s">
        <v>14348</v>
      </c>
      <c r="E505" s="15" t="s">
        <v>14349</v>
      </c>
    </row>
    <row r="506" spans="1:5">
      <c r="A506">
        <v>505</v>
      </c>
      <c r="B506" s="15" t="s">
        <v>122</v>
      </c>
      <c r="C506" t="s">
        <v>1165</v>
      </c>
      <c r="D506" s="15" t="s">
        <v>473</v>
      </c>
      <c r="E506" s="15" t="s">
        <v>474</v>
      </c>
    </row>
    <row r="507" spans="1:5">
      <c r="A507">
        <v>506</v>
      </c>
      <c r="B507" s="15" t="s">
        <v>6655</v>
      </c>
      <c r="C507" t="s">
        <v>1172</v>
      </c>
      <c r="D507" s="15" t="s">
        <v>7096</v>
      </c>
      <c r="E507" s="15" t="s">
        <v>7097</v>
      </c>
    </row>
    <row r="508" spans="1:5">
      <c r="A508">
        <v>507</v>
      </c>
      <c r="B508" s="15" t="s">
        <v>8252</v>
      </c>
      <c r="C508" t="s">
        <v>1176</v>
      </c>
      <c r="D508" s="15" t="s">
        <v>8353</v>
      </c>
      <c r="E508" s="15" t="s">
        <v>8354</v>
      </c>
    </row>
    <row r="509" spans="1:5">
      <c r="A509">
        <v>508</v>
      </c>
      <c r="B509" s="15" t="s">
        <v>6678</v>
      </c>
      <c r="C509" t="s">
        <v>1177</v>
      </c>
      <c r="D509" s="15" t="s">
        <v>7098</v>
      </c>
      <c r="E509" s="15" t="s">
        <v>7099</v>
      </c>
    </row>
    <row r="510" spans="1:5">
      <c r="A510">
        <v>509</v>
      </c>
      <c r="B510" s="15" t="s">
        <v>1801</v>
      </c>
      <c r="C510" t="s">
        <v>874</v>
      </c>
      <c r="D510" s="15" t="s">
        <v>1038</v>
      </c>
      <c r="E510" s="15" t="s">
        <v>1039</v>
      </c>
    </row>
    <row r="511" spans="1:5">
      <c r="A511">
        <v>510</v>
      </c>
      <c r="B511" s="15" t="s">
        <v>13775</v>
      </c>
      <c r="C511" t="s">
        <v>874</v>
      </c>
      <c r="D511" s="15" t="s">
        <v>14319</v>
      </c>
      <c r="E511" s="15" t="s">
        <v>14350</v>
      </c>
    </row>
    <row r="512" spans="1:5">
      <c r="A512">
        <v>511</v>
      </c>
      <c r="B512" s="15" t="s">
        <v>121</v>
      </c>
      <c r="C512" t="s">
        <v>1175</v>
      </c>
      <c r="D512" s="15" t="s">
        <v>471</v>
      </c>
      <c r="E512" s="15" t="s">
        <v>472</v>
      </c>
    </row>
    <row r="513" spans="1:5">
      <c r="A513">
        <v>512</v>
      </c>
      <c r="B513" s="15" t="s">
        <v>8687</v>
      </c>
      <c r="C513" t="s">
        <v>1206</v>
      </c>
      <c r="D513" s="15" t="s">
        <v>8745</v>
      </c>
      <c r="E513" s="15" t="s">
        <v>8746</v>
      </c>
    </row>
    <row r="514" spans="1:5">
      <c r="A514">
        <v>513</v>
      </c>
      <c r="B514" s="15" t="s">
        <v>13776</v>
      </c>
      <c r="C514" t="s">
        <v>1176</v>
      </c>
      <c r="D514" s="15" t="s">
        <v>14351</v>
      </c>
      <c r="E514" s="15" t="s">
        <v>14352</v>
      </c>
    </row>
    <row r="515" spans="1:5">
      <c r="A515">
        <v>514</v>
      </c>
      <c r="B515" s="15" t="s">
        <v>12240</v>
      </c>
      <c r="C515" t="s">
        <v>1172</v>
      </c>
      <c r="D515" s="15" t="s">
        <v>12645</v>
      </c>
      <c r="E515" s="15" t="s">
        <v>12646</v>
      </c>
    </row>
    <row r="516" spans="1:5">
      <c r="A516">
        <v>515</v>
      </c>
      <c r="B516" s="15" t="s">
        <v>13777</v>
      </c>
      <c r="C516" t="s">
        <v>888</v>
      </c>
      <c r="D516" s="15" t="s">
        <v>14353</v>
      </c>
      <c r="E516" s="15" t="s">
        <v>14354</v>
      </c>
    </row>
    <row r="517" spans="1:5">
      <c r="A517">
        <v>516</v>
      </c>
      <c r="B517" s="15" t="s">
        <v>9376</v>
      </c>
      <c r="C517" t="s">
        <v>874</v>
      </c>
      <c r="D517" s="15" t="s">
        <v>11948</v>
      </c>
      <c r="E517" s="15" t="s">
        <v>11949</v>
      </c>
    </row>
    <row r="518" spans="1:5">
      <c r="A518">
        <v>517</v>
      </c>
      <c r="B518" s="15" t="s">
        <v>13778</v>
      </c>
      <c r="C518" t="s">
        <v>1175</v>
      </c>
      <c r="D518" s="15" t="s">
        <v>14355</v>
      </c>
      <c r="E518" s="15" t="s">
        <v>14116</v>
      </c>
    </row>
    <row r="519" spans="1:5">
      <c r="A519">
        <v>518</v>
      </c>
      <c r="B519" s="15" t="s">
        <v>9381</v>
      </c>
      <c r="C519" t="s">
        <v>1175</v>
      </c>
      <c r="D519" s="15" t="s">
        <v>11950</v>
      </c>
      <c r="E519" s="15" t="s">
        <v>11951</v>
      </c>
    </row>
    <row r="520" spans="1:5">
      <c r="A520">
        <v>519</v>
      </c>
      <c r="B520" s="15" t="s">
        <v>13779</v>
      </c>
      <c r="C520" t="s">
        <v>1176</v>
      </c>
      <c r="D520" s="15">
        <v>0</v>
      </c>
      <c r="E520" s="15">
        <v>0</v>
      </c>
    </row>
    <row r="521" spans="1:5">
      <c r="A521">
        <v>520</v>
      </c>
      <c r="B521" s="15" t="s">
        <v>8682</v>
      </c>
      <c r="C521" t="s">
        <v>880</v>
      </c>
      <c r="D521" s="15" t="s">
        <v>8747</v>
      </c>
      <c r="E521" s="15" t="s">
        <v>8748</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8675</v>
      </c>
      <c r="C524" t="s">
        <v>880</v>
      </c>
      <c r="D524" s="15" t="s">
        <v>8749</v>
      </c>
      <c r="E524" s="15" t="s">
        <v>8750</v>
      </c>
    </row>
    <row r="525" spans="1:5">
      <c r="A525">
        <v>524</v>
      </c>
      <c r="B525" s="15" t="s">
        <v>13780</v>
      </c>
      <c r="C525" t="s">
        <v>888</v>
      </c>
      <c r="D525" s="15" t="s">
        <v>14356</v>
      </c>
      <c r="E525" s="15" t="s">
        <v>14193</v>
      </c>
    </row>
    <row r="526" spans="1:5">
      <c r="A526">
        <v>525</v>
      </c>
      <c r="B526" s="15" t="s">
        <v>13781</v>
      </c>
      <c r="C526" t="s">
        <v>883</v>
      </c>
      <c r="D526" s="15" t="s">
        <v>14115</v>
      </c>
      <c r="E526" s="15" t="s">
        <v>14357</v>
      </c>
    </row>
    <row r="527" spans="1:5">
      <c r="A527">
        <v>526</v>
      </c>
      <c r="B527" s="15" t="s">
        <v>13782</v>
      </c>
      <c r="C527" t="s">
        <v>880</v>
      </c>
      <c r="D527" s="15" t="s">
        <v>14169</v>
      </c>
      <c r="E527" s="15" t="s">
        <v>14358</v>
      </c>
    </row>
    <row r="528" spans="1:5">
      <c r="A528">
        <v>527</v>
      </c>
      <c r="B528" s="15" t="s">
        <v>13783</v>
      </c>
      <c r="C528" t="s">
        <v>1165</v>
      </c>
      <c r="D528" s="15" t="s">
        <v>14359</v>
      </c>
      <c r="E528" s="15" t="s">
        <v>14233</v>
      </c>
    </row>
    <row r="529" spans="1:5">
      <c r="A529">
        <v>528</v>
      </c>
      <c r="B529" s="15" t="s">
        <v>9400</v>
      </c>
      <c r="C529" t="s">
        <v>1172</v>
      </c>
      <c r="D529" s="15" t="s">
        <v>11952</v>
      </c>
      <c r="E529" s="15" t="s">
        <v>11953</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13784</v>
      </c>
      <c r="C532" t="s">
        <v>1176</v>
      </c>
      <c r="D532" s="15" t="s">
        <v>14360</v>
      </c>
      <c r="E532" s="15" t="s">
        <v>14297</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8061</v>
      </c>
    </row>
    <row r="536" spans="1:5">
      <c r="A536">
        <v>535</v>
      </c>
      <c r="B536" s="15" t="s">
        <v>13785</v>
      </c>
      <c r="C536" t="s">
        <v>888</v>
      </c>
      <c r="D536" s="15" t="s">
        <v>14316</v>
      </c>
      <c r="E536" s="15" t="s">
        <v>14361</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13786</v>
      </c>
      <c r="C541" t="s">
        <v>888</v>
      </c>
      <c r="D541" s="15" t="s">
        <v>14353</v>
      </c>
      <c r="E541" s="15" t="s">
        <v>14362</v>
      </c>
    </row>
    <row r="542" spans="1:5">
      <c r="A542">
        <v>541</v>
      </c>
      <c r="B542" s="15" t="s">
        <v>4729</v>
      </c>
      <c r="C542" t="s">
        <v>886</v>
      </c>
      <c r="D542" s="15" t="s">
        <v>4847</v>
      </c>
      <c r="E542" s="15" t="s">
        <v>4848</v>
      </c>
    </row>
    <row r="543" spans="1:5">
      <c r="A543">
        <v>542</v>
      </c>
      <c r="B543" s="15" t="s">
        <v>6977</v>
      </c>
      <c r="C543" t="s">
        <v>1172</v>
      </c>
      <c r="D543" s="15" t="s">
        <v>7100</v>
      </c>
      <c r="E543" s="15" t="s">
        <v>7101</v>
      </c>
    </row>
    <row r="544" spans="1:5">
      <c r="A544">
        <v>543</v>
      </c>
      <c r="B544" s="15" t="s">
        <v>13787</v>
      </c>
      <c r="C544" t="s">
        <v>1172</v>
      </c>
      <c r="D544" s="15" t="s">
        <v>14363</v>
      </c>
      <c r="E544" s="15" t="s">
        <v>14364</v>
      </c>
    </row>
    <row r="545" spans="1:5">
      <c r="A545">
        <v>544</v>
      </c>
      <c r="B545" s="15" t="s">
        <v>8670</v>
      </c>
      <c r="C545" t="s">
        <v>874</v>
      </c>
      <c r="D545" s="15" t="s">
        <v>8751</v>
      </c>
      <c r="E545" s="15" t="s">
        <v>8752</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14188</v>
      </c>
      <c r="E548" s="15" t="s">
        <v>14365</v>
      </c>
    </row>
    <row r="549" spans="1:5">
      <c r="A549">
        <v>548</v>
      </c>
      <c r="B549" s="15" t="s">
        <v>7046</v>
      </c>
      <c r="C549" t="s">
        <v>874</v>
      </c>
      <c r="D549" s="15" t="s">
        <v>7102</v>
      </c>
      <c r="E549" s="15" t="s">
        <v>7103</v>
      </c>
    </row>
    <row r="550" spans="1:5">
      <c r="A550">
        <v>549</v>
      </c>
      <c r="B550" s="15" t="s">
        <v>13267</v>
      </c>
      <c r="C550" t="s">
        <v>1172</v>
      </c>
      <c r="D550" s="15" t="s">
        <v>13463</v>
      </c>
      <c r="E550" s="15" t="s">
        <v>13464</v>
      </c>
    </row>
    <row r="551" spans="1:5">
      <c r="A551">
        <v>550</v>
      </c>
      <c r="B551" s="15" t="s">
        <v>13788</v>
      </c>
      <c r="C551" t="s">
        <v>1176</v>
      </c>
      <c r="D551" s="15" t="s">
        <v>14366</v>
      </c>
      <c r="E551" s="15" t="s">
        <v>14321</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14241</v>
      </c>
      <c r="E554" s="15" t="s">
        <v>14358</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13789</v>
      </c>
      <c r="C558" t="s">
        <v>1177</v>
      </c>
      <c r="D558" s="15" t="s">
        <v>14263</v>
      </c>
      <c r="E558" s="15" t="s">
        <v>14367</v>
      </c>
    </row>
    <row r="559" spans="1:5">
      <c r="A559">
        <v>558</v>
      </c>
      <c r="B559" s="15" t="s">
        <v>13790</v>
      </c>
      <c r="C559" t="s">
        <v>1175</v>
      </c>
      <c r="D559" s="15" t="s">
        <v>14368</v>
      </c>
      <c r="E559" s="15" t="s">
        <v>14369</v>
      </c>
    </row>
    <row r="560" spans="1:5">
      <c r="A560">
        <v>559</v>
      </c>
      <c r="B560" s="15" t="s">
        <v>3122</v>
      </c>
      <c r="C560" t="s">
        <v>880</v>
      </c>
      <c r="D560" s="15" t="s">
        <v>3152</v>
      </c>
      <c r="E560" s="15" t="s">
        <v>3153</v>
      </c>
    </row>
    <row r="561" spans="1:5">
      <c r="A561">
        <v>560</v>
      </c>
      <c r="B561" s="15" t="s">
        <v>8665</v>
      </c>
      <c r="C561" t="s">
        <v>883</v>
      </c>
      <c r="D561" s="15" t="s">
        <v>8753</v>
      </c>
      <c r="E561" s="15" t="s">
        <v>8754</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12423</v>
      </c>
      <c r="C564" t="s">
        <v>1172</v>
      </c>
      <c r="D564" s="15" t="s">
        <v>12647</v>
      </c>
      <c r="E564" s="15" t="s">
        <v>12648</v>
      </c>
    </row>
    <row r="565" spans="1:5">
      <c r="A565">
        <v>564</v>
      </c>
      <c r="B565" s="15" t="s">
        <v>13791</v>
      </c>
      <c r="C565" t="s">
        <v>1176</v>
      </c>
      <c r="D565" s="15" t="s">
        <v>14370</v>
      </c>
      <c r="E565" s="15" t="s">
        <v>14256</v>
      </c>
    </row>
    <row r="566" spans="1:5">
      <c r="A566">
        <v>565</v>
      </c>
      <c r="B566" s="15" t="s">
        <v>3126</v>
      </c>
      <c r="C566" t="s">
        <v>879</v>
      </c>
      <c r="D566" s="15" t="s">
        <v>3154</v>
      </c>
      <c r="E566" s="15" t="s">
        <v>3155</v>
      </c>
    </row>
    <row r="567" spans="1:5">
      <c r="A567">
        <v>566</v>
      </c>
      <c r="B567" s="15" t="s">
        <v>7951</v>
      </c>
      <c r="C567" t="s">
        <v>874</v>
      </c>
      <c r="D567" s="15" t="s">
        <v>8062</v>
      </c>
      <c r="E567" s="15" t="s">
        <v>8063</v>
      </c>
    </row>
    <row r="568" spans="1:5">
      <c r="A568">
        <v>567</v>
      </c>
      <c r="B568" s="15" t="s">
        <v>120</v>
      </c>
      <c r="C568" t="s">
        <v>880</v>
      </c>
      <c r="D568" s="15" t="s">
        <v>469</v>
      </c>
      <c r="E568" s="15" t="s">
        <v>470</v>
      </c>
    </row>
    <row r="569" spans="1:5">
      <c r="A569">
        <v>568</v>
      </c>
      <c r="B569" s="15" t="s">
        <v>13792</v>
      </c>
      <c r="C569" t="s">
        <v>880</v>
      </c>
      <c r="D569" s="15" t="s">
        <v>14192</v>
      </c>
      <c r="E569" s="15" t="s">
        <v>14371</v>
      </c>
    </row>
    <row r="570" spans="1:5">
      <c r="A570">
        <v>569</v>
      </c>
      <c r="B570" s="15" t="s">
        <v>13793</v>
      </c>
      <c r="C570" t="s">
        <v>888</v>
      </c>
      <c r="D570" s="15" t="s">
        <v>14167</v>
      </c>
      <c r="E570" s="15" t="s">
        <v>14372</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13794</v>
      </c>
      <c r="C574" t="s">
        <v>1177</v>
      </c>
      <c r="D574" s="15" t="s">
        <v>14373</v>
      </c>
      <c r="E574" s="15" t="s">
        <v>14374</v>
      </c>
    </row>
    <row r="575" spans="1:5">
      <c r="A575">
        <v>574</v>
      </c>
      <c r="B575" s="15" t="s">
        <v>13795</v>
      </c>
      <c r="C575" t="s">
        <v>1175</v>
      </c>
      <c r="D575" s="15" t="s">
        <v>14175</v>
      </c>
      <c r="E575" s="15" t="s">
        <v>14375</v>
      </c>
    </row>
    <row r="576" spans="1:5">
      <c r="A576">
        <v>575</v>
      </c>
      <c r="B576" s="15" t="s">
        <v>3130</v>
      </c>
      <c r="C576" t="s">
        <v>880</v>
      </c>
      <c r="D576" s="15" t="s">
        <v>3156</v>
      </c>
      <c r="E576" s="15" t="s">
        <v>3157</v>
      </c>
    </row>
    <row r="577" spans="1:5">
      <c r="A577">
        <v>576</v>
      </c>
      <c r="B577" s="15" t="s">
        <v>8661</v>
      </c>
      <c r="C577" t="s">
        <v>1177</v>
      </c>
      <c r="D577" s="15" t="s">
        <v>8755</v>
      </c>
      <c r="E577" s="15" t="s">
        <v>8756</v>
      </c>
    </row>
    <row r="578" spans="1:5">
      <c r="A578">
        <v>577</v>
      </c>
      <c r="B578" s="15" t="s">
        <v>13796</v>
      </c>
      <c r="C578" t="s">
        <v>883</v>
      </c>
      <c r="D578" s="15" t="s">
        <v>14376</v>
      </c>
      <c r="E578" s="15" t="s">
        <v>14285</v>
      </c>
    </row>
    <row r="579" spans="1:5">
      <c r="A579">
        <v>578</v>
      </c>
      <c r="B579" s="15" t="s">
        <v>2936</v>
      </c>
      <c r="C579" t="s">
        <v>1165</v>
      </c>
      <c r="D579" s="15" t="s">
        <v>3021</v>
      </c>
      <c r="E579" s="15" t="s">
        <v>3022</v>
      </c>
    </row>
    <row r="580" spans="1:5">
      <c r="A580">
        <v>579</v>
      </c>
      <c r="B580" s="15" t="s">
        <v>13797</v>
      </c>
      <c r="C580" t="s">
        <v>874</v>
      </c>
      <c r="D580" s="15" t="s">
        <v>14377</v>
      </c>
      <c r="E580" s="15" t="s">
        <v>14378</v>
      </c>
    </row>
    <row r="581" spans="1:5">
      <c r="A581">
        <v>580</v>
      </c>
      <c r="B581" s="15" t="s">
        <v>8658</v>
      </c>
      <c r="C581" t="s">
        <v>888</v>
      </c>
      <c r="D581" s="15" t="s">
        <v>8757</v>
      </c>
      <c r="E581" s="15" t="s">
        <v>8758</v>
      </c>
    </row>
    <row r="582" spans="1:5">
      <c r="A582">
        <v>581</v>
      </c>
      <c r="B582" s="15" t="s">
        <v>8653</v>
      </c>
      <c r="C582" t="s">
        <v>1177</v>
      </c>
      <c r="D582" s="15" t="s">
        <v>8759</v>
      </c>
      <c r="E582" s="15" t="s">
        <v>8760</v>
      </c>
    </row>
    <row r="583" spans="1:5">
      <c r="A583">
        <v>582</v>
      </c>
      <c r="B583" s="15" t="s">
        <v>13798</v>
      </c>
      <c r="C583" t="s">
        <v>1176</v>
      </c>
      <c r="D583" s="15" t="s">
        <v>20726</v>
      </c>
      <c r="E583" s="15" t="s">
        <v>20727</v>
      </c>
    </row>
    <row r="584" spans="1:5">
      <c r="A584">
        <v>583</v>
      </c>
      <c r="B584" s="15" t="s">
        <v>13799</v>
      </c>
      <c r="C584" t="s">
        <v>888</v>
      </c>
      <c r="D584" s="15" t="s">
        <v>14169</v>
      </c>
      <c r="E584" s="15" t="s">
        <v>14379</v>
      </c>
    </row>
    <row r="585" spans="1:5">
      <c r="A585">
        <v>584</v>
      </c>
      <c r="B585" s="15" t="s">
        <v>8648</v>
      </c>
      <c r="C585" t="s">
        <v>879</v>
      </c>
      <c r="D585" s="15" t="s">
        <v>8761</v>
      </c>
      <c r="E585" s="15" t="s">
        <v>8762</v>
      </c>
    </row>
    <row r="586" spans="1:5">
      <c r="A586">
        <v>585</v>
      </c>
      <c r="B586" s="15" t="s">
        <v>13800</v>
      </c>
      <c r="C586" t="s">
        <v>1165</v>
      </c>
      <c r="D586" s="15" t="s">
        <v>14279</v>
      </c>
      <c r="E586" s="15" t="s">
        <v>14352</v>
      </c>
    </row>
    <row r="587" spans="1:5">
      <c r="A587">
        <v>586</v>
      </c>
      <c r="B587" s="15" t="s">
        <v>6968</v>
      </c>
      <c r="C587" t="s">
        <v>1172</v>
      </c>
      <c r="D587" s="15" t="s">
        <v>7104</v>
      </c>
      <c r="E587" s="15" t="s">
        <v>7105</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6941</v>
      </c>
      <c r="C594" t="s">
        <v>1172</v>
      </c>
      <c r="D594" s="15" t="s">
        <v>7106</v>
      </c>
      <c r="E594" s="15" t="s">
        <v>7107</v>
      </c>
    </row>
    <row r="595" spans="1:5">
      <c r="A595">
        <v>594</v>
      </c>
      <c r="B595" s="15" t="s">
        <v>13801</v>
      </c>
      <c r="C595" t="s">
        <v>1172</v>
      </c>
      <c r="D595" s="15" t="s">
        <v>14380</v>
      </c>
      <c r="E595" s="15" t="s">
        <v>14381</v>
      </c>
    </row>
    <row r="596" spans="1:5">
      <c r="A596">
        <v>595</v>
      </c>
      <c r="B596" s="15" t="s">
        <v>1685</v>
      </c>
      <c r="C596" t="s">
        <v>883</v>
      </c>
      <c r="D596" s="15" t="s">
        <v>844</v>
      </c>
      <c r="E596" s="15" t="s">
        <v>845</v>
      </c>
    </row>
    <row r="597" spans="1:5">
      <c r="A597">
        <v>596</v>
      </c>
      <c r="B597" s="15" t="s">
        <v>13802</v>
      </c>
      <c r="C597" t="s">
        <v>874</v>
      </c>
      <c r="D597" s="15" t="s">
        <v>14346</v>
      </c>
      <c r="E597" s="15" t="s">
        <v>14382</v>
      </c>
    </row>
    <row r="598" spans="1:5">
      <c r="A598">
        <v>597</v>
      </c>
      <c r="B598" s="15" t="s">
        <v>13803</v>
      </c>
      <c r="C598" t="s">
        <v>883</v>
      </c>
      <c r="D598" s="15" t="s">
        <v>14383</v>
      </c>
      <c r="E598" s="15" t="s">
        <v>14384</v>
      </c>
    </row>
    <row r="599" spans="1:5">
      <c r="A599">
        <v>598</v>
      </c>
      <c r="B599" s="15" t="s">
        <v>2873</v>
      </c>
      <c r="C599" t="s">
        <v>1176</v>
      </c>
      <c r="D599" s="15" t="s">
        <v>2898</v>
      </c>
      <c r="E599" s="15" t="s">
        <v>2899</v>
      </c>
    </row>
    <row r="600" spans="1:5">
      <c r="A600">
        <v>599</v>
      </c>
      <c r="B600" s="15" t="s">
        <v>13804</v>
      </c>
      <c r="C600" t="s">
        <v>1175</v>
      </c>
      <c r="D600" s="15" t="s">
        <v>14339</v>
      </c>
      <c r="E600" s="15" t="s">
        <v>14385</v>
      </c>
    </row>
    <row r="601" spans="1:5">
      <c r="A601">
        <v>600</v>
      </c>
      <c r="B601" s="15" t="s">
        <v>13805</v>
      </c>
      <c r="C601" t="s">
        <v>1176</v>
      </c>
      <c r="D601" s="15" t="s">
        <v>14386</v>
      </c>
      <c r="E601" s="15" t="s">
        <v>14387</v>
      </c>
    </row>
    <row r="602" spans="1:5">
      <c r="A602">
        <v>601</v>
      </c>
      <c r="B602" s="15" t="s">
        <v>13806</v>
      </c>
      <c r="C602" t="s">
        <v>883</v>
      </c>
      <c r="D602" s="15" t="s">
        <v>14279</v>
      </c>
      <c r="E602" s="15" t="s">
        <v>14388</v>
      </c>
    </row>
    <row r="603" spans="1:5">
      <c r="A603">
        <v>602</v>
      </c>
      <c r="B603" s="15" t="s">
        <v>3104</v>
      </c>
      <c r="C603" t="s">
        <v>1175</v>
      </c>
      <c r="D603" s="15" t="s">
        <v>3142</v>
      </c>
      <c r="E603" s="15" t="s">
        <v>3143</v>
      </c>
    </row>
    <row r="604" spans="1:5">
      <c r="A604">
        <v>603</v>
      </c>
      <c r="B604" s="15" t="s">
        <v>13807</v>
      </c>
      <c r="C604" t="s">
        <v>1172</v>
      </c>
      <c r="D604" s="15" t="s">
        <v>14389</v>
      </c>
      <c r="E604" s="15" t="s">
        <v>14390</v>
      </c>
    </row>
    <row r="605" spans="1:5">
      <c r="A605">
        <v>604</v>
      </c>
      <c r="B605" s="15" t="s">
        <v>13808</v>
      </c>
      <c r="C605" t="s">
        <v>1172</v>
      </c>
      <c r="D605" s="15" t="s">
        <v>14391</v>
      </c>
      <c r="E605" s="15" t="s">
        <v>14392</v>
      </c>
    </row>
    <row r="606" spans="1:5">
      <c r="A606">
        <v>605</v>
      </c>
      <c r="B606" s="15" t="s">
        <v>1917</v>
      </c>
      <c r="C606" t="s">
        <v>1165</v>
      </c>
      <c r="D606" s="15" t="s">
        <v>1091</v>
      </c>
      <c r="E606" s="15" t="s">
        <v>1092</v>
      </c>
    </row>
    <row r="607" spans="1:5">
      <c r="A607">
        <v>606</v>
      </c>
      <c r="B607" s="15" t="s">
        <v>12400</v>
      </c>
      <c r="C607" t="s">
        <v>1206</v>
      </c>
      <c r="D607" s="15" t="s">
        <v>12649</v>
      </c>
      <c r="E607" s="15" t="s">
        <v>12650</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14393</v>
      </c>
      <c r="E615" s="15" t="s">
        <v>14215</v>
      </c>
    </row>
    <row r="616" spans="1:5">
      <c r="A616">
        <v>615</v>
      </c>
      <c r="B616" s="15" t="s">
        <v>3373</v>
      </c>
      <c r="C616" t="s">
        <v>1165</v>
      </c>
      <c r="D616" s="15" t="s">
        <v>3382</v>
      </c>
      <c r="E616" s="15" t="s">
        <v>3383</v>
      </c>
    </row>
    <row r="617" spans="1:5">
      <c r="A617">
        <v>616</v>
      </c>
      <c r="B617" s="15" t="s">
        <v>13809</v>
      </c>
      <c r="C617" t="s">
        <v>883</v>
      </c>
      <c r="D617" s="15" t="s">
        <v>14394</v>
      </c>
      <c r="E617" s="15" t="s">
        <v>14219</v>
      </c>
    </row>
    <row r="618" spans="1:5">
      <c r="A618">
        <v>617</v>
      </c>
      <c r="B618" s="15" t="s">
        <v>13810</v>
      </c>
      <c r="C618" t="s">
        <v>880</v>
      </c>
      <c r="D618" s="15" t="s">
        <v>14395</v>
      </c>
      <c r="E618" s="15" t="s">
        <v>14396</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13811</v>
      </c>
      <c r="C622" t="s">
        <v>1165</v>
      </c>
      <c r="D622" s="15" t="s">
        <v>14397</v>
      </c>
      <c r="E622" s="15" t="s">
        <v>14398</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8064</v>
      </c>
      <c r="E625" s="15" t="s">
        <v>8065</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13812</v>
      </c>
      <c r="C628" t="s">
        <v>883</v>
      </c>
      <c r="D628" s="15" t="s">
        <v>14399</v>
      </c>
      <c r="E628" s="15" t="s">
        <v>14400</v>
      </c>
    </row>
    <row r="629" spans="1:5">
      <c r="A629">
        <v>628</v>
      </c>
      <c r="B629" s="15" t="s">
        <v>13813</v>
      </c>
      <c r="C629" t="s">
        <v>1175</v>
      </c>
      <c r="D629" s="15" t="s">
        <v>14281</v>
      </c>
      <c r="E629" s="15" t="s">
        <v>14401</v>
      </c>
    </row>
    <row r="630" spans="1:5">
      <c r="A630">
        <v>629</v>
      </c>
      <c r="B630" s="15" t="s">
        <v>3271</v>
      </c>
      <c r="C630" t="s">
        <v>883</v>
      </c>
      <c r="D630" s="15" t="s">
        <v>3310</v>
      </c>
      <c r="E630" s="15" t="s">
        <v>3332</v>
      </c>
    </row>
    <row r="631" spans="1:5">
      <c r="A631">
        <v>630</v>
      </c>
      <c r="B631" s="15" t="s">
        <v>13814</v>
      </c>
      <c r="C631" t="s">
        <v>1165</v>
      </c>
      <c r="D631" s="15" t="s">
        <v>14184</v>
      </c>
      <c r="E631" s="15" t="s">
        <v>14181</v>
      </c>
    </row>
    <row r="632" spans="1:5">
      <c r="A632">
        <v>631</v>
      </c>
      <c r="B632" s="15" t="s">
        <v>13815</v>
      </c>
      <c r="C632" t="s">
        <v>874</v>
      </c>
      <c r="D632" s="15" t="s">
        <v>14376</v>
      </c>
      <c r="E632" s="15" t="s">
        <v>14250</v>
      </c>
    </row>
    <row r="633" spans="1:5">
      <c r="A633">
        <v>632</v>
      </c>
      <c r="B633" s="15" t="s">
        <v>8642</v>
      </c>
      <c r="C633" t="s">
        <v>880</v>
      </c>
      <c r="D633" s="15" t="s">
        <v>8763</v>
      </c>
      <c r="E633" s="15" t="s">
        <v>8764</v>
      </c>
    </row>
    <row r="634" spans="1:5">
      <c r="A634">
        <v>633</v>
      </c>
      <c r="B634" s="15" t="s">
        <v>13816</v>
      </c>
      <c r="C634" t="s">
        <v>886</v>
      </c>
      <c r="D634" s="15" t="s">
        <v>14171</v>
      </c>
      <c r="E634" s="15" t="s">
        <v>14402</v>
      </c>
    </row>
    <row r="635" spans="1:5">
      <c r="A635">
        <v>634</v>
      </c>
      <c r="B635" s="15" t="s">
        <v>1100</v>
      </c>
      <c r="C635" t="s">
        <v>1176</v>
      </c>
      <c r="D635" s="15" t="s">
        <v>1113</v>
      </c>
      <c r="E635" s="15" t="s">
        <v>1114</v>
      </c>
    </row>
    <row r="636" spans="1:5">
      <c r="A636">
        <v>635</v>
      </c>
      <c r="B636" s="15" t="s">
        <v>8637</v>
      </c>
      <c r="C636" t="s">
        <v>880</v>
      </c>
      <c r="D636" s="15" t="s">
        <v>8765</v>
      </c>
      <c r="E636" s="15" t="s">
        <v>8766</v>
      </c>
    </row>
    <row r="637" spans="1:5">
      <c r="A637">
        <v>636</v>
      </c>
      <c r="B637" s="15" t="s">
        <v>3273</v>
      </c>
      <c r="C637" t="s">
        <v>880</v>
      </c>
      <c r="D637" s="15" t="s">
        <v>3311</v>
      </c>
      <c r="E637" s="15" t="s">
        <v>3333</v>
      </c>
    </row>
    <row r="638" spans="1:5">
      <c r="A638">
        <v>637</v>
      </c>
      <c r="B638" s="15" t="s">
        <v>13817</v>
      </c>
      <c r="C638" t="s">
        <v>874</v>
      </c>
      <c r="D638" s="15" t="s">
        <v>14403</v>
      </c>
      <c r="E638" s="15" t="s">
        <v>14126</v>
      </c>
    </row>
    <row r="639" spans="1:5">
      <c r="A639">
        <v>638</v>
      </c>
      <c r="B639" s="15" t="s">
        <v>2943</v>
      </c>
      <c r="C639" t="s">
        <v>1165</v>
      </c>
      <c r="D639" s="15" t="s">
        <v>3025</v>
      </c>
      <c r="E639" s="15" t="s">
        <v>3026</v>
      </c>
    </row>
    <row r="640" spans="1:5">
      <c r="A640">
        <v>639</v>
      </c>
      <c r="B640" s="15" t="s">
        <v>8630</v>
      </c>
      <c r="C640" t="s">
        <v>880</v>
      </c>
      <c r="D640" s="15" t="s">
        <v>8767</v>
      </c>
      <c r="E640" s="15" t="s">
        <v>8768</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9012</v>
      </c>
      <c r="C643" t="s">
        <v>880</v>
      </c>
      <c r="D643" s="15" t="s">
        <v>9076</v>
      </c>
      <c r="E643" s="15" t="s">
        <v>9077</v>
      </c>
    </row>
    <row r="644" spans="1:5">
      <c r="A644">
        <v>643</v>
      </c>
      <c r="B644" s="15" t="s">
        <v>8625</v>
      </c>
      <c r="C644" t="s">
        <v>1176</v>
      </c>
      <c r="D644" s="15" t="s">
        <v>8769</v>
      </c>
      <c r="E644" s="15" t="s">
        <v>8770</v>
      </c>
    </row>
    <row r="645" spans="1:5">
      <c r="A645">
        <v>644</v>
      </c>
      <c r="B645" s="15" t="s">
        <v>12223</v>
      </c>
      <c r="C645" t="s">
        <v>1175</v>
      </c>
      <c r="D645" s="15" t="s">
        <v>12651</v>
      </c>
      <c r="E645" s="15" t="s">
        <v>12652</v>
      </c>
    </row>
    <row r="646" spans="1:5">
      <c r="A646">
        <v>645</v>
      </c>
      <c r="B646" s="15" t="s">
        <v>4726</v>
      </c>
      <c r="C646" t="s">
        <v>874</v>
      </c>
      <c r="D646" s="15" t="s">
        <v>4841</v>
      </c>
      <c r="E646" s="15" t="s">
        <v>4842</v>
      </c>
    </row>
    <row r="647" spans="1:5">
      <c r="A647">
        <v>646</v>
      </c>
      <c r="B647" s="15" t="s">
        <v>13818</v>
      </c>
      <c r="C647" t="s">
        <v>874</v>
      </c>
      <c r="D647" s="15" t="s">
        <v>14323</v>
      </c>
      <c r="E647" s="15" t="s">
        <v>14388</v>
      </c>
    </row>
    <row r="648" spans="1:5">
      <c r="A648">
        <v>647</v>
      </c>
      <c r="B648" s="15" t="s">
        <v>3275</v>
      </c>
      <c r="C648" t="s">
        <v>879</v>
      </c>
      <c r="D648" s="15" t="s">
        <v>3312</v>
      </c>
      <c r="E648" s="15" t="s">
        <v>3334</v>
      </c>
    </row>
    <row r="649" spans="1:5">
      <c r="A649">
        <v>648</v>
      </c>
      <c r="B649" s="15" t="s">
        <v>13000</v>
      </c>
      <c r="C649" t="s">
        <v>1176</v>
      </c>
      <c r="D649" s="15" t="s">
        <v>13465</v>
      </c>
      <c r="E649" s="15" t="s">
        <v>13466</v>
      </c>
    </row>
    <row r="650" spans="1:5">
      <c r="A650">
        <v>649</v>
      </c>
      <c r="B650" s="15" t="s">
        <v>1797</v>
      </c>
      <c r="C650" t="s">
        <v>1175</v>
      </c>
      <c r="D650" s="15" t="s">
        <v>1032</v>
      </c>
      <c r="E650" s="15" t="s">
        <v>1033</v>
      </c>
    </row>
    <row r="651" spans="1:5">
      <c r="A651">
        <v>650</v>
      </c>
      <c r="B651" s="15" t="s">
        <v>6961</v>
      </c>
      <c r="C651" t="s">
        <v>874</v>
      </c>
      <c r="D651" s="15" t="s">
        <v>7110</v>
      </c>
      <c r="E651" s="15" t="s">
        <v>7111</v>
      </c>
    </row>
    <row r="652" spans="1:5">
      <c r="A652">
        <v>651</v>
      </c>
      <c r="B652" s="15" t="s">
        <v>13819</v>
      </c>
      <c r="C652" t="s">
        <v>1177</v>
      </c>
      <c r="D652" s="15" t="s">
        <v>14404</v>
      </c>
      <c r="E652" s="15" t="s">
        <v>14254</v>
      </c>
    </row>
    <row r="653" spans="1:5">
      <c r="A653">
        <v>652</v>
      </c>
      <c r="B653" s="15" t="s">
        <v>8621</v>
      </c>
      <c r="C653" t="s">
        <v>880</v>
      </c>
      <c r="D653" s="15" t="s">
        <v>8771</v>
      </c>
      <c r="E653" s="15" t="s">
        <v>8772</v>
      </c>
    </row>
    <row r="654" spans="1:5">
      <c r="A654">
        <v>653</v>
      </c>
      <c r="B654" s="15" t="s">
        <v>13820</v>
      </c>
      <c r="C654" t="s">
        <v>1165</v>
      </c>
      <c r="D654" s="15" t="s">
        <v>14405</v>
      </c>
      <c r="E654" s="15" t="s">
        <v>14406</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13821</v>
      </c>
      <c r="C657" t="s">
        <v>883</v>
      </c>
      <c r="D657" s="15" t="s">
        <v>14376</v>
      </c>
      <c r="E657" s="15" t="s">
        <v>14357</v>
      </c>
    </row>
    <row r="658" spans="1:5">
      <c r="A658">
        <v>657</v>
      </c>
      <c r="B658" s="15" t="s">
        <v>6902</v>
      </c>
      <c r="C658" t="s">
        <v>1177</v>
      </c>
      <c r="D658" s="15" t="s">
        <v>7112</v>
      </c>
      <c r="E658" s="15" t="s">
        <v>7113</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13822</v>
      </c>
      <c r="C661" t="s">
        <v>879</v>
      </c>
      <c r="D661" s="15" t="s">
        <v>14407</v>
      </c>
      <c r="E661" s="15" t="s">
        <v>14408</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13823</v>
      </c>
      <c r="C665" t="s">
        <v>1175</v>
      </c>
      <c r="D665" s="15" t="s">
        <v>14409</v>
      </c>
      <c r="E665" s="15" t="s">
        <v>14410</v>
      </c>
    </row>
    <row r="666" spans="1:5">
      <c r="A666">
        <v>665</v>
      </c>
      <c r="B666" s="15" t="s">
        <v>13824</v>
      </c>
      <c r="C666" t="s">
        <v>1177</v>
      </c>
      <c r="D666" s="15" t="s">
        <v>14411</v>
      </c>
      <c r="E666" s="15" t="s">
        <v>14412</v>
      </c>
    </row>
    <row r="667" spans="1:5">
      <c r="A667">
        <v>666</v>
      </c>
      <c r="B667" s="15" t="s">
        <v>1575</v>
      </c>
      <c r="C667" t="s">
        <v>1172</v>
      </c>
      <c r="D667" s="15" t="s">
        <v>655</v>
      </c>
      <c r="E667" s="15" t="s">
        <v>656</v>
      </c>
    </row>
    <row r="668" spans="1:5">
      <c r="A668">
        <v>667</v>
      </c>
      <c r="B668" s="15" t="s">
        <v>11854</v>
      </c>
      <c r="C668" t="s">
        <v>880</v>
      </c>
      <c r="D668" s="15" t="s">
        <v>11956</v>
      </c>
      <c r="E668" s="15" t="s">
        <v>11957</v>
      </c>
    </row>
    <row r="669" spans="1:5">
      <c r="A669">
        <v>668</v>
      </c>
      <c r="B669" s="15" t="s">
        <v>13825</v>
      </c>
      <c r="C669" t="s">
        <v>1177</v>
      </c>
      <c r="D669" s="15" t="s">
        <v>14353</v>
      </c>
      <c r="E669" s="15" t="s">
        <v>14254</v>
      </c>
    </row>
    <row r="670" spans="1:5">
      <c r="A670">
        <v>669</v>
      </c>
      <c r="B670" s="15" t="s">
        <v>13826</v>
      </c>
      <c r="C670" t="s">
        <v>1165</v>
      </c>
      <c r="D670" s="15" t="e">
        <v>#N/A</v>
      </c>
      <c r="E670" s="15" t="e">
        <v>#N/A</v>
      </c>
    </row>
    <row r="671" spans="1:5">
      <c r="A671">
        <v>670</v>
      </c>
      <c r="B671" s="15" t="s">
        <v>13827</v>
      </c>
      <c r="C671" t="s">
        <v>1177</v>
      </c>
      <c r="D671" s="15" t="s">
        <v>14211</v>
      </c>
      <c r="E671" s="15" t="s">
        <v>14413</v>
      </c>
    </row>
    <row r="672" spans="1:5">
      <c r="A672">
        <v>671</v>
      </c>
      <c r="B672" s="15" t="s">
        <v>8243</v>
      </c>
      <c r="C672" t="s">
        <v>1172</v>
      </c>
      <c r="D672" s="15" t="s">
        <v>8355</v>
      </c>
      <c r="E672" s="15" t="s">
        <v>8356</v>
      </c>
    </row>
    <row r="673" spans="1:5">
      <c r="A673">
        <v>672</v>
      </c>
      <c r="B673" s="15" t="s">
        <v>8613</v>
      </c>
      <c r="C673" t="s">
        <v>886</v>
      </c>
      <c r="D673" s="15" t="s">
        <v>8773</v>
      </c>
      <c r="E673" s="15" t="s">
        <v>8774</v>
      </c>
    </row>
    <row r="674" spans="1:5">
      <c r="A674">
        <v>673</v>
      </c>
      <c r="B674" s="15" t="s">
        <v>8609</v>
      </c>
      <c r="C674" t="s">
        <v>1206</v>
      </c>
      <c r="D674" s="15" t="s">
        <v>8775</v>
      </c>
      <c r="E674" s="15" t="s">
        <v>8776</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12989</v>
      </c>
      <c r="C677" t="s">
        <v>874</v>
      </c>
      <c r="D677" s="15" t="s">
        <v>13467</v>
      </c>
      <c r="E677" s="15" t="s">
        <v>13468</v>
      </c>
    </row>
    <row r="678" spans="1:5">
      <c r="A678">
        <v>677</v>
      </c>
      <c r="B678" s="15" t="s">
        <v>13828</v>
      </c>
      <c r="C678" t="s">
        <v>880</v>
      </c>
      <c r="D678" s="15" t="s">
        <v>14414</v>
      </c>
      <c r="E678" s="15" t="s">
        <v>14415</v>
      </c>
    </row>
    <row r="679" spans="1:5">
      <c r="A679">
        <v>678</v>
      </c>
      <c r="B679" s="15" t="s">
        <v>1580</v>
      </c>
      <c r="C679" t="s">
        <v>1165</v>
      </c>
      <c r="D679" s="15" t="s">
        <v>657</v>
      </c>
      <c r="E679" s="15" t="s">
        <v>658</v>
      </c>
    </row>
    <row r="680" spans="1:5">
      <c r="A680">
        <v>679</v>
      </c>
      <c r="B680" s="15" t="s">
        <v>13829</v>
      </c>
      <c r="C680" t="s">
        <v>888</v>
      </c>
      <c r="D680" s="15" t="s">
        <v>14329</v>
      </c>
      <c r="E680" s="15" t="s">
        <v>14416</v>
      </c>
    </row>
    <row r="681" spans="1:5">
      <c r="A681">
        <v>680</v>
      </c>
      <c r="B681" s="15" t="s">
        <v>1814</v>
      </c>
      <c r="C681" t="s">
        <v>883</v>
      </c>
      <c r="D681" s="15" t="s">
        <v>14394</v>
      </c>
      <c r="E681" s="15" t="s">
        <v>14417</v>
      </c>
    </row>
    <row r="682" spans="1:5">
      <c r="A682">
        <v>681</v>
      </c>
      <c r="B682" s="15" t="s">
        <v>13830</v>
      </c>
      <c r="C682" t="s">
        <v>1177</v>
      </c>
      <c r="D682" s="15" t="s">
        <v>14211</v>
      </c>
      <c r="E682" s="15" t="s">
        <v>14418</v>
      </c>
    </row>
    <row r="683" spans="1:5">
      <c r="A683">
        <v>682</v>
      </c>
      <c r="B683" s="15" t="s">
        <v>1586</v>
      </c>
      <c r="C683" t="s">
        <v>874</v>
      </c>
      <c r="D683" s="15" t="s">
        <v>661</v>
      </c>
      <c r="E683" s="15" t="s">
        <v>662</v>
      </c>
    </row>
    <row r="684" spans="1:5">
      <c r="A684">
        <v>683</v>
      </c>
      <c r="B684" s="15" t="s">
        <v>7025</v>
      </c>
      <c r="C684" t="s">
        <v>1165</v>
      </c>
      <c r="D684" s="15" t="s">
        <v>7114</v>
      </c>
      <c r="E684" s="15" t="s">
        <v>7115</v>
      </c>
    </row>
    <row r="685" spans="1:5">
      <c r="A685">
        <v>684</v>
      </c>
      <c r="B685" s="15" t="s">
        <v>1816</v>
      </c>
      <c r="C685" t="s">
        <v>888</v>
      </c>
      <c r="D685" s="15" t="s">
        <v>14419</v>
      </c>
      <c r="E685" s="15" t="s">
        <v>14420</v>
      </c>
    </row>
    <row r="686" spans="1:5">
      <c r="A686">
        <v>685</v>
      </c>
      <c r="B686" s="15" t="s">
        <v>13831</v>
      </c>
      <c r="C686" t="s">
        <v>880</v>
      </c>
      <c r="D686" s="15" t="s">
        <v>14218</v>
      </c>
      <c r="E686" s="15" t="s">
        <v>14357</v>
      </c>
    </row>
    <row r="687" spans="1:5">
      <c r="A687">
        <v>686</v>
      </c>
      <c r="B687" s="15" t="s">
        <v>1104</v>
      </c>
      <c r="C687" t="s">
        <v>883</v>
      </c>
      <c r="D687" s="15" t="s">
        <v>1117</v>
      </c>
      <c r="E687" s="15" t="s">
        <v>1118</v>
      </c>
    </row>
    <row r="688" spans="1:5">
      <c r="A688">
        <v>687</v>
      </c>
      <c r="B688" s="15" t="s">
        <v>13832</v>
      </c>
      <c r="C688" t="s">
        <v>161</v>
      </c>
      <c r="D688" s="15" t="s">
        <v>14288</v>
      </c>
      <c r="E688" s="15" t="s">
        <v>14352</v>
      </c>
    </row>
    <row r="689" spans="1:5">
      <c r="A689">
        <v>688</v>
      </c>
      <c r="B689" s="15" t="s">
        <v>13833</v>
      </c>
      <c r="C689" t="s">
        <v>1175</v>
      </c>
      <c r="D689" s="15" t="s">
        <v>14296</v>
      </c>
      <c r="E689" s="15" t="s">
        <v>14295</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13834</v>
      </c>
      <c r="C692" t="s">
        <v>874</v>
      </c>
      <c r="D692" s="15" t="s">
        <v>14346</v>
      </c>
      <c r="E692" s="15" t="s">
        <v>14421</v>
      </c>
    </row>
    <row r="693" spans="1:5">
      <c r="A693">
        <v>692</v>
      </c>
      <c r="B693" s="15" t="s">
        <v>8607</v>
      </c>
      <c r="C693" t="s">
        <v>874</v>
      </c>
      <c r="D693" s="15" t="s">
        <v>8777</v>
      </c>
      <c r="E693" s="15" t="s">
        <v>8778</v>
      </c>
    </row>
    <row r="694" spans="1:5">
      <c r="A694">
        <v>693</v>
      </c>
      <c r="B694" s="15" t="s">
        <v>13835</v>
      </c>
      <c r="C694" t="s">
        <v>880</v>
      </c>
      <c r="D694" s="15" t="s">
        <v>14129</v>
      </c>
      <c r="E694" s="15" t="s">
        <v>14406</v>
      </c>
    </row>
    <row r="695" spans="1:5">
      <c r="A695">
        <v>694</v>
      </c>
      <c r="B695" s="15" t="s">
        <v>1724</v>
      </c>
      <c r="C695" t="s">
        <v>1172</v>
      </c>
      <c r="D695" s="15" t="s">
        <v>870</v>
      </c>
      <c r="E695" s="15" t="s">
        <v>871</v>
      </c>
    </row>
    <row r="696" spans="1:5">
      <c r="A696">
        <v>695</v>
      </c>
      <c r="B696" s="15" t="s">
        <v>13836</v>
      </c>
      <c r="C696" t="s">
        <v>1165</v>
      </c>
      <c r="D696" s="15" t="s">
        <v>14422</v>
      </c>
      <c r="E696" s="15" t="s">
        <v>14423</v>
      </c>
    </row>
    <row r="697" spans="1:5">
      <c r="A697">
        <v>696</v>
      </c>
      <c r="B697" s="15" t="s">
        <v>8604</v>
      </c>
      <c r="C697" t="s">
        <v>1177</v>
      </c>
      <c r="D697" s="15" t="s">
        <v>8779</v>
      </c>
      <c r="E697" s="15" t="s">
        <v>8780</v>
      </c>
    </row>
    <row r="698" spans="1:5">
      <c r="A698">
        <v>697</v>
      </c>
      <c r="B698" s="15" t="s">
        <v>12378</v>
      </c>
      <c r="C698" t="s">
        <v>874</v>
      </c>
      <c r="D698" s="15" t="s">
        <v>12653</v>
      </c>
      <c r="E698" s="15" t="s">
        <v>12654</v>
      </c>
    </row>
    <row r="699" spans="1:5">
      <c r="A699">
        <v>698</v>
      </c>
      <c r="B699" s="15" t="s">
        <v>13837</v>
      </c>
      <c r="C699" t="s">
        <v>1177</v>
      </c>
      <c r="D699" s="15">
        <v>0</v>
      </c>
      <c r="E699" s="15">
        <v>0</v>
      </c>
    </row>
    <row r="700" spans="1:5">
      <c r="A700">
        <v>699</v>
      </c>
      <c r="B700" s="15" t="s">
        <v>13838</v>
      </c>
      <c r="C700" t="s">
        <v>1176</v>
      </c>
      <c r="D700" s="15" t="s">
        <v>14196</v>
      </c>
      <c r="E700" s="15" t="s">
        <v>14132</v>
      </c>
    </row>
    <row r="701" spans="1:5">
      <c r="A701">
        <v>700</v>
      </c>
      <c r="B701" s="15" t="s">
        <v>13839</v>
      </c>
      <c r="C701" t="s">
        <v>888</v>
      </c>
      <c r="D701" s="15" t="s">
        <v>14424</v>
      </c>
      <c r="E701" s="15" t="s">
        <v>14354</v>
      </c>
    </row>
    <row r="702" spans="1:5">
      <c r="A702">
        <v>701</v>
      </c>
      <c r="B702" s="15" t="s">
        <v>8601</v>
      </c>
      <c r="C702" t="s">
        <v>879</v>
      </c>
      <c r="D702" s="15" t="s">
        <v>8781</v>
      </c>
      <c r="E702" s="15" t="s">
        <v>8782</v>
      </c>
    </row>
    <row r="703" spans="1:5">
      <c r="A703">
        <v>702</v>
      </c>
      <c r="B703" s="15" t="s">
        <v>8597</v>
      </c>
      <c r="C703" t="s">
        <v>880</v>
      </c>
      <c r="D703" s="15" t="s">
        <v>8783</v>
      </c>
      <c r="E703" s="15" t="s">
        <v>8784</v>
      </c>
    </row>
    <row r="704" spans="1:5">
      <c r="A704">
        <v>703</v>
      </c>
      <c r="B704" s="15" t="s">
        <v>3278</v>
      </c>
      <c r="C704" t="s">
        <v>880</v>
      </c>
      <c r="D704" s="15" t="s">
        <v>3313</v>
      </c>
      <c r="E704" s="15" t="s">
        <v>3335</v>
      </c>
    </row>
    <row r="705" spans="1:5">
      <c r="A705">
        <v>704</v>
      </c>
      <c r="B705" s="15" t="s">
        <v>13840</v>
      </c>
      <c r="C705" t="s">
        <v>1177</v>
      </c>
      <c r="D705" s="15" t="s">
        <v>14425</v>
      </c>
      <c r="E705" s="15" t="s">
        <v>14178</v>
      </c>
    </row>
    <row r="706" spans="1:5">
      <c r="A706">
        <v>705</v>
      </c>
      <c r="B706" s="15" t="s">
        <v>13841</v>
      </c>
      <c r="C706" t="s">
        <v>1177</v>
      </c>
      <c r="D706" s="15" t="s">
        <v>14426</v>
      </c>
      <c r="E706" s="15" t="s">
        <v>14413</v>
      </c>
    </row>
    <row r="707" spans="1:5">
      <c r="A707">
        <v>706</v>
      </c>
      <c r="B707" s="15" t="s">
        <v>1584</v>
      </c>
      <c r="C707" t="s">
        <v>886</v>
      </c>
      <c r="D707" s="15" t="s">
        <v>659</v>
      </c>
      <c r="E707" s="15" t="s">
        <v>660</v>
      </c>
    </row>
    <row r="708" spans="1:5">
      <c r="A708">
        <v>707</v>
      </c>
      <c r="B708" s="15" t="s">
        <v>6982</v>
      </c>
      <c r="C708" t="s">
        <v>888</v>
      </c>
      <c r="D708" s="15" t="s">
        <v>7116</v>
      </c>
      <c r="E708" s="15" t="s">
        <v>7117</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13842</v>
      </c>
      <c r="C711" t="s">
        <v>1172</v>
      </c>
      <c r="D711" s="15" t="s">
        <v>14427</v>
      </c>
      <c r="E711" s="15" t="s">
        <v>14428</v>
      </c>
    </row>
    <row r="712" spans="1:5">
      <c r="A712">
        <v>711</v>
      </c>
      <c r="B712" s="15" t="s">
        <v>13843</v>
      </c>
      <c r="C712" t="s">
        <v>886</v>
      </c>
      <c r="D712" s="15" t="s">
        <v>14407</v>
      </c>
      <c r="E712" s="15" t="s">
        <v>14429</v>
      </c>
    </row>
    <row r="713" spans="1:5">
      <c r="A713">
        <v>712</v>
      </c>
      <c r="B713" s="15" t="s">
        <v>1820</v>
      </c>
      <c r="C713" t="s">
        <v>1172</v>
      </c>
      <c r="D713" s="15" t="s">
        <v>14430</v>
      </c>
      <c r="E713" s="15" t="s">
        <v>14431</v>
      </c>
    </row>
    <row r="714" spans="1:5">
      <c r="A714">
        <v>713</v>
      </c>
      <c r="B714" s="15" t="s">
        <v>13844</v>
      </c>
      <c r="C714" t="s">
        <v>1176</v>
      </c>
      <c r="D714" s="15" t="s">
        <v>14337</v>
      </c>
      <c r="E714" s="15" t="s">
        <v>14174</v>
      </c>
    </row>
    <row r="715" spans="1:5">
      <c r="A715">
        <v>714</v>
      </c>
      <c r="B715" s="15" t="s">
        <v>13845</v>
      </c>
      <c r="C715" t="s">
        <v>1172</v>
      </c>
      <c r="D715" s="15" t="s">
        <v>14432</v>
      </c>
      <c r="E715" s="15" t="s">
        <v>14314</v>
      </c>
    </row>
    <row r="716" spans="1:5">
      <c r="A716">
        <v>715</v>
      </c>
      <c r="B716" s="15" t="s">
        <v>13846</v>
      </c>
      <c r="C716" t="s">
        <v>1176</v>
      </c>
      <c r="D716" s="15" t="s">
        <v>14433</v>
      </c>
      <c r="E716" s="15" t="s">
        <v>14434</v>
      </c>
    </row>
    <row r="717" spans="1:5">
      <c r="A717">
        <v>716</v>
      </c>
      <c r="B717" s="15" t="s">
        <v>13847</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13848</v>
      </c>
      <c r="C720" t="s">
        <v>1177</v>
      </c>
      <c r="D720" s="15" t="s">
        <v>14335</v>
      </c>
      <c r="E720" s="15" t="s">
        <v>14435</v>
      </c>
    </row>
    <row r="721" spans="1:5">
      <c r="A721">
        <v>720</v>
      </c>
      <c r="B721" s="15" t="s">
        <v>13849</v>
      </c>
      <c r="C721" t="s">
        <v>1177</v>
      </c>
      <c r="D721" s="15" t="s">
        <v>14436</v>
      </c>
      <c r="E721" s="15" t="s">
        <v>14437</v>
      </c>
    </row>
    <row r="722" spans="1:5">
      <c r="A722">
        <v>721</v>
      </c>
      <c r="B722" s="15" t="s">
        <v>13850</v>
      </c>
      <c r="C722" t="s">
        <v>1176</v>
      </c>
      <c r="D722" s="15" t="s">
        <v>14296</v>
      </c>
      <c r="E722" s="15" t="s">
        <v>14438</v>
      </c>
    </row>
    <row r="723" spans="1:5">
      <c r="A723">
        <v>722</v>
      </c>
      <c r="B723" s="15" t="s">
        <v>7579</v>
      </c>
      <c r="C723" t="s">
        <v>1176</v>
      </c>
      <c r="D723" s="15" t="s">
        <v>8068</v>
      </c>
      <c r="E723" s="15" t="s">
        <v>8069</v>
      </c>
    </row>
    <row r="724" spans="1:5">
      <c r="A724">
        <v>723</v>
      </c>
      <c r="B724" s="15" t="s">
        <v>1106</v>
      </c>
      <c r="C724" t="s">
        <v>1177</v>
      </c>
      <c r="D724" s="15" t="s">
        <v>1119</v>
      </c>
      <c r="E724" s="15" t="s">
        <v>1120</v>
      </c>
    </row>
    <row r="725" spans="1:5">
      <c r="A725">
        <v>724</v>
      </c>
      <c r="B725" s="15" t="s">
        <v>13851</v>
      </c>
      <c r="C725" t="s">
        <v>880</v>
      </c>
      <c r="D725" s="15" t="s">
        <v>14223</v>
      </c>
      <c r="E725" s="15" t="s">
        <v>14126</v>
      </c>
    </row>
    <row r="726" spans="1:5">
      <c r="A726">
        <v>725</v>
      </c>
      <c r="B726" s="15" t="s">
        <v>1823</v>
      </c>
      <c r="C726" t="s">
        <v>874</v>
      </c>
      <c r="D726" s="15" t="s">
        <v>14150</v>
      </c>
      <c r="E726" s="15" t="s">
        <v>14439</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13852</v>
      </c>
      <c r="C732" t="s">
        <v>874</v>
      </c>
      <c r="D732" s="15" t="s">
        <v>14440</v>
      </c>
      <c r="E732" s="15" t="s">
        <v>14441</v>
      </c>
    </row>
    <row r="733" spans="1:5">
      <c r="A733">
        <v>732</v>
      </c>
      <c r="B733" s="15" t="s">
        <v>1108</v>
      </c>
      <c r="C733" t="s">
        <v>1177</v>
      </c>
      <c r="D733" s="15" t="s">
        <v>1121</v>
      </c>
      <c r="E733" s="15" t="s">
        <v>1122</v>
      </c>
    </row>
    <row r="734" spans="1:5">
      <c r="A734">
        <v>733</v>
      </c>
      <c r="B734" s="15" t="s">
        <v>13853</v>
      </c>
      <c r="C734" t="s">
        <v>883</v>
      </c>
      <c r="D734" s="15" t="s">
        <v>14442</v>
      </c>
      <c r="E734" s="15" t="s">
        <v>14282</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8583</v>
      </c>
      <c r="C737" t="s">
        <v>1172</v>
      </c>
      <c r="D737" s="15" t="s">
        <v>8785</v>
      </c>
      <c r="E737" s="15" t="s">
        <v>8786</v>
      </c>
    </row>
    <row r="738" spans="1:5">
      <c r="A738">
        <v>737</v>
      </c>
      <c r="B738" s="15" t="s">
        <v>13854</v>
      </c>
      <c r="C738" t="s">
        <v>1177</v>
      </c>
      <c r="D738" s="15" t="s">
        <v>14175</v>
      </c>
      <c r="E738" s="15" t="s">
        <v>14111</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8580</v>
      </c>
      <c r="C741" t="s">
        <v>1172</v>
      </c>
      <c r="D741" s="15" t="s">
        <v>8787</v>
      </c>
      <c r="E741" s="15" t="s">
        <v>8788</v>
      </c>
    </row>
    <row r="742" spans="1:5">
      <c r="A742">
        <v>741</v>
      </c>
      <c r="B742" s="15" t="s">
        <v>6946</v>
      </c>
      <c r="C742" t="s">
        <v>1172</v>
      </c>
      <c r="D742" s="15" t="s">
        <v>7118</v>
      </c>
      <c r="E742" s="15" t="s">
        <v>7119</v>
      </c>
    </row>
    <row r="743" spans="1:5">
      <c r="A743">
        <v>742</v>
      </c>
      <c r="B743" s="15" t="s">
        <v>2312</v>
      </c>
      <c r="C743" t="s">
        <v>880</v>
      </c>
      <c r="D743" s="15" t="s">
        <v>2331</v>
      </c>
      <c r="E743" s="15" t="s">
        <v>2332</v>
      </c>
    </row>
    <row r="744" spans="1:5">
      <c r="A744">
        <v>743</v>
      </c>
      <c r="B744" s="15" t="s">
        <v>8695</v>
      </c>
      <c r="C744" t="s">
        <v>1177</v>
      </c>
      <c r="D744" s="15" t="s">
        <v>8789</v>
      </c>
      <c r="E744" s="15" t="s">
        <v>8790</v>
      </c>
    </row>
    <row r="745" spans="1:5">
      <c r="A745">
        <v>744</v>
      </c>
      <c r="B745" s="15" t="s">
        <v>13855</v>
      </c>
      <c r="C745" t="s">
        <v>1177</v>
      </c>
      <c r="D745" s="15" t="s">
        <v>14443</v>
      </c>
      <c r="E745" s="15" t="s">
        <v>14418</v>
      </c>
    </row>
    <row r="746" spans="1:5">
      <c r="A746">
        <v>745</v>
      </c>
      <c r="B746" s="15" t="s">
        <v>4698</v>
      </c>
      <c r="C746" t="s">
        <v>888</v>
      </c>
      <c r="D746" s="15" t="s">
        <v>13469</v>
      </c>
      <c r="E746" s="15" t="s">
        <v>13470</v>
      </c>
    </row>
    <row r="747" spans="1:5">
      <c r="A747">
        <v>746</v>
      </c>
      <c r="B747" s="15" t="s">
        <v>13856</v>
      </c>
      <c r="C747" t="s">
        <v>1172</v>
      </c>
      <c r="D747" s="15" t="s">
        <v>14419</v>
      </c>
      <c r="E747" s="15" t="s">
        <v>14444</v>
      </c>
    </row>
    <row r="748" spans="1:5">
      <c r="A748">
        <v>747</v>
      </c>
      <c r="B748" s="15" t="s">
        <v>3244</v>
      </c>
      <c r="C748" t="s">
        <v>874</v>
      </c>
      <c r="D748" s="15" t="s">
        <v>3301</v>
      </c>
      <c r="E748" s="15" t="s">
        <v>3323</v>
      </c>
    </row>
    <row r="749" spans="1:5">
      <c r="A749">
        <v>748</v>
      </c>
      <c r="B749" s="15" t="s">
        <v>8705</v>
      </c>
      <c r="C749" t="s">
        <v>1172</v>
      </c>
      <c r="D749" s="15" t="s">
        <v>8791</v>
      </c>
      <c r="E749" s="15" t="s">
        <v>8792</v>
      </c>
    </row>
    <row r="750" spans="1:5">
      <c r="A750">
        <v>749</v>
      </c>
      <c r="B750" s="15" t="s">
        <v>8700</v>
      </c>
      <c r="C750" t="s">
        <v>1165</v>
      </c>
      <c r="D750" s="15" t="s">
        <v>8793</v>
      </c>
      <c r="E750" s="15" t="s">
        <v>8794</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13857</v>
      </c>
      <c r="C756" t="s">
        <v>883</v>
      </c>
      <c r="D756" s="15" t="s">
        <v>20728</v>
      </c>
      <c r="E756" s="15" t="s">
        <v>20729</v>
      </c>
    </row>
    <row r="757" spans="1:5">
      <c r="A757">
        <v>756</v>
      </c>
      <c r="B757" s="15" t="s">
        <v>13858</v>
      </c>
      <c r="C757" t="s">
        <v>1172</v>
      </c>
      <c r="D757" s="15" t="s">
        <v>14445</v>
      </c>
      <c r="E757" s="15" t="s">
        <v>14446</v>
      </c>
    </row>
    <row r="758" spans="1:5">
      <c r="A758">
        <v>757</v>
      </c>
      <c r="B758" s="15" t="s">
        <v>1625</v>
      </c>
      <c r="C758" t="s">
        <v>880</v>
      </c>
      <c r="D758" s="15" t="s">
        <v>786</v>
      </c>
      <c r="E758" s="15" t="s">
        <v>787</v>
      </c>
    </row>
    <row r="759" spans="1:5">
      <c r="A759">
        <v>758</v>
      </c>
      <c r="B759" s="15" t="s">
        <v>13859</v>
      </c>
      <c r="C759" t="s">
        <v>880</v>
      </c>
      <c r="D759" s="15" t="s">
        <v>14447</v>
      </c>
      <c r="E759" s="15" t="s">
        <v>14388</v>
      </c>
    </row>
    <row r="760" spans="1:5">
      <c r="A760">
        <v>759</v>
      </c>
      <c r="B760" s="15" t="s">
        <v>8710</v>
      </c>
      <c r="C760" t="s">
        <v>1172</v>
      </c>
      <c r="D760" s="15" t="s">
        <v>8795</v>
      </c>
      <c r="E760" s="15" t="s">
        <v>8796</v>
      </c>
    </row>
    <row r="761" spans="1:5">
      <c r="A761">
        <v>760</v>
      </c>
      <c r="B761" s="15" t="s">
        <v>8715</v>
      </c>
      <c r="C761" t="s">
        <v>161</v>
      </c>
      <c r="D761" s="15" t="s">
        <v>8797</v>
      </c>
      <c r="E761" s="15" t="s">
        <v>8798</v>
      </c>
    </row>
    <row r="762" spans="1:5">
      <c r="A762">
        <v>761</v>
      </c>
      <c r="B762" s="15" t="s">
        <v>1607</v>
      </c>
      <c r="C762" t="s">
        <v>1165</v>
      </c>
      <c r="D762" s="15" t="s">
        <v>788</v>
      </c>
      <c r="E762" s="15" t="s">
        <v>789</v>
      </c>
    </row>
    <row r="763" spans="1:5">
      <c r="A763">
        <v>762</v>
      </c>
      <c r="B763" s="15" t="s">
        <v>6911</v>
      </c>
      <c r="C763" t="s">
        <v>874</v>
      </c>
      <c r="D763" s="15" t="s">
        <v>7120</v>
      </c>
      <c r="E763" s="15" t="s">
        <v>7121</v>
      </c>
    </row>
    <row r="764" spans="1:5">
      <c r="A764">
        <v>763</v>
      </c>
      <c r="B764" s="15" t="s">
        <v>1829</v>
      </c>
      <c r="C764" t="s">
        <v>1165</v>
      </c>
      <c r="D764" s="15" t="s">
        <v>14448</v>
      </c>
      <c r="E764" s="15" t="s">
        <v>14449</v>
      </c>
    </row>
    <row r="765" spans="1:5">
      <c r="A765">
        <v>764</v>
      </c>
      <c r="B765" s="15" t="s">
        <v>1169</v>
      </c>
      <c r="C765" t="s">
        <v>883</v>
      </c>
      <c r="D765" s="15" t="s">
        <v>1170</v>
      </c>
      <c r="E765" s="15" t="s">
        <v>1171</v>
      </c>
    </row>
    <row r="766" spans="1:5">
      <c r="A766">
        <v>765</v>
      </c>
      <c r="B766" s="15" t="s">
        <v>8720</v>
      </c>
      <c r="C766" t="s">
        <v>1172</v>
      </c>
      <c r="D766" s="15" t="s">
        <v>8799</v>
      </c>
      <c r="E766" s="15" t="s">
        <v>8800</v>
      </c>
    </row>
    <row r="767" spans="1:5">
      <c r="A767">
        <v>766</v>
      </c>
      <c r="B767" s="15" t="s">
        <v>8725</v>
      </c>
      <c r="C767" t="s">
        <v>874</v>
      </c>
      <c r="D767" s="15" t="s">
        <v>8801</v>
      </c>
      <c r="E767" s="15" t="s">
        <v>8802</v>
      </c>
    </row>
    <row r="768" spans="1:5">
      <c r="A768">
        <v>767</v>
      </c>
      <c r="B768" s="15" t="s">
        <v>13860</v>
      </c>
      <c r="C768" t="s">
        <v>888</v>
      </c>
      <c r="D768" s="15" t="s">
        <v>14450</v>
      </c>
      <c r="E768" s="15" t="s">
        <v>14166</v>
      </c>
    </row>
    <row r="769" spans="1:5">
      <c r="A769">
        <v>768</v>
      </c>
      <c r="B769" s="15" t="s">
        <v>3985</v>
      </c>
      <c r="C769" t="s">
        <v>886</v>
      </c>
      <c r="D769" s="15" t="s">
        <v>4011</v>
      </c>
      <c r="E769" s="15" t="s">
        <v>4012</v>
      </c>
    </row>
    <row r="770" spans="1:5">
      <c r="A770">
        <v>769</v>
      </c>
      <c r="B770" s="15" t="s">
        <v>13861</v>
      </c>
      <c r="C770" t="s">
        <v>1175</v>
      </c>
      <c r="D770" s="15" t="s">
        <v>14451</v>
      </c>
      <c r="E770" s="15" t="s">
        <v>14452</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8730</v>
      </c>
      <c r="C773" t="s">
        <v>1172</v>
      </c>
      <c r="D773" s="15" t="s">
        <v>8803</v>
      </c>
      <c r="E773" s="15" t="s">
        <v>8804</v>
      </c>
    </row>
    <row r="774" spans="1:5">
      <c r="A774">
        <v>773</v>
      </c>
      <c r="B774" s="15" t="s">
        <v>12353</v>
      </c>
      <c r="C774" t="s">
        <v>161</v>
      </c>
      <c r="D774" s="15" t="s">
        <v>12657</v>
      </c>
      <c r="E774" s="15" t="s">
        <v>12658</v>
      </c>
    </row>
    <row r="775" spans="1:5">
      <c r="A775">
        <v>774</v>
      </c>
      <c r="B775" s="15" t="s">
        <v>167</v>
      </c>
      <c r="C775" t="s">
        <v>874</v>
      </c>
      <c r="D775" s="15" t="s">
        <v>2452</v>
      </c>
      <c r="E775" s="15" t="s">
        <v>2453</v>
      </c>
    </row>
    <row r="776" spans="1:5">
      <c r="A776">
        <v>775</v>
      </c>
      <c r="B776" s="15" t="s">
        <v>12959</v>
      </c>
      <c r="C776" t="s">
        <v>1175</v>
      </c>
      <c r="D776" s="15" t="s">
        <v>13471</v>
      </c>
      <c r="E776" s="15" t="s">
        <v>13472</v>
      </c>
    </row>
    <row r="777" spans="1:5">
      <c r="A777">
        <v>776</v>
      </c>
      <c r="B777" s="15" t="s">
        <v>13862</v>
      </c>
      <c r="C777" t="s">
        <v>880</v>
      </c>
      <c r="D777" s="15" t="s">
        <v>14241</v>
      </c>
      <c r="E777" s="15" t="s">
        <v>14453</v>
      </c>
    </row>
    <row r="778" spans="1:5">
      <c r="A778">
        <v>777</v>
      </c>
      <c r="B778" s="15" t="s">
        <v>3248</v>
      </c>
      <c r="C778" t="s">
        <v>1172</v>
      </c>
      <c r="D778" s="15" t="s">
        <v>3303</v>
      </c>
      <c r="E778" s="15" t="s">
        <v>3325</v>
      </c>
    </row>
    <row r="779" spans="1:5">
      <c r="A779">
        <v>778</v>
      </c>
      <c r="B779" s="15" t="s">
        <v>13863</v>
      </c>
      <c r="C779" t="s">
        <v>880</v>
      </c>
      <c r="D779" s="15" t="s">
        <v>14414</v>
      </c>
      <c r="E779" s="15" t="s">
        <v>14352</v>
      </c>
    </row>
    <row r="780" spans="1:5">
      <c r="A780">
        <v>779</v>
      </c>
      <c r="B780" s="15" t="s">
        <v>13864</v>
      </c>
      <c r="C780" t="s">
        <v>883</v>
      </c>
      <c r="D780" s="15" t="s">
        <v>14207</v>
      </c>
      <c r="E780" s="15" t="s">
        <v>14454</v>
      </c>
    </row>
    <row r="781" spans="1:5">
      <c r="A781">
        <v>780</v>
      </c>
      <c r="B781" s="15" t="s">
        <v>1633</v>
      </c>
      <c r="C781" t="s">
        <v>1177</v>
      </c>
      <c r="D781" s="15" t="s">
        <v>748</v>
      </c>
      <c r="E781" s="15" t="s">
        <v>749</v>
      </c>
    </row>
    <row r="782" spans="1:5">
      <c r="A782">
        <v>781</v>
      </c>
      <c r="B782" s="15" t="s">
        <v>6874</v>
      </c>
      <c r="C782" t="s">
        <v>1172</v>
      </c>
      <c r="D782" s="15" t="s">
        <v>7122</v>
      </c>
      <c r="E782" s="15" t="s">
        <v>7123</v>
      </c>
    </row>
    <row r="783" spans="1:5">
      <c r="A783">
        <v>782</v>
      </c>
      <c r="B783" s="15" t="s">
        <v>13865</v>
      </c>
      <c r="C783" t="s">
        <v>880</v>
      </c>
      <c r="D783" s="15" t="s">
        <v>14238</v>
      </c>
      <c r="E783" s="15" t="s">
        <v>14421</v>
      </c>
    </row>
    <row r="784" spans="1:5">
      <c r="A784">
        <v>783</v>
      </c>
      <c r="B784" s="15" t="s">
        <v>168</v>
      </c>
      <c r="C784" t="s">
        <v>1176</v>
      </c>
      <c r="D784" s="15" t="s">
        <v>13473</v>
      </c>
      <c r="E784" s="15" t="s">
        <v>13474</v>
      </c>
    </row>
    <row r="785" spans="1:5">
      <c r="A785">
        <v>784</v>
      </c>
      <c r="B785" s="15" t="s">
        <v>3251</v>
      </c>
      <c r="C785" t="s">
        <v>883</v>
      </c>
      <c r="D785" s="15" t="s">
        <v>3304</v>
      </c>
      <c r="E785" s="15" t="s">
        <v>3326</v>
      </c>
    </row>
    <row r="786" spans="1:5">
      <c r="A786">
        <v>785</v>
      </c>
      <c r="B786" s="15" t="s">
        <v>13866</v>
      </c>
      <c r="C786" t="s">
        <v>879</v>
      </c>
      <c r="D786" s="15" t="s">
        <v>14440</v>
      </c>
      <c r="E786" s="15" t="s">
        <v>14455</v>
      </c>
    </row>
    <row r="787" spans="1:5">
      <c r="A787">
        <v>786</v>
      </c>
      <c r="B787" s="15" t="s">
        <v>13867</v>
      </c>
      <c r="C787" t="s">
        <v>888</v>
      </c>
      <c r="D787" s="15" t="s">
        <v>14228</v>
      </c>
      <c r="E787" s="15" t="s">
        <v>14456</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13868</v>
      </c>
      <c r="C790" t="s">
        <v>883</v>
      </c>
      <c r="D790" s="15" t="s">
        <v>14457</v>
      </c>
      <c r="E790" s="15" t="s">
        <v>14187</v>
      </c>
    </row>
    <row r="791" spans="1:5">
      <c r="A791">
        <v>790</v>
      </c>
      <c r="B791" s="15" t="s">
        <v>171</v>
      </c>
      <c r="C791" t="s">
        <v>1175</v>
      </c>
      <c r="D791" s="15" t="s">
        <v>509</v>
      </c>
      <c r="E791" s="15" t="s">
        <v>510</v>
      </c>
    </row>
    <row r="792" spans="1:5">
      <c r="A792">
        <v>791</v>
      </c>
      <c r="B792" s="15" t="s">
        <v>13869</v>
      </c>
      <c r="C792" t="s">
        <v>1177</v>
      </c>
      <c r="D792" s="15" t="s">
        <v>14458</v>
      </c>
      <c r="E792" s="15" t="s">
        <v>14459</v>
      </c>
    </row>
    <row r="793" spans="1:5">
      <c r="A793">
        <v>792</v>
      </c>
      <c r="B793" s="15" t="s">
        <v>8735</v>
      </c>
      <c r="C793" t="s">
        <v>1165</v>
      </c>
      <c r="D793" s="15" t="s">
        <v>8805</v>
      </c>
      <c r="E793" s="15" t="s">
        <v>8806</v>
      </c>
    </row>
    <row r="794" spans="1:5">
      <c r="A794">
        <v>793</v>
      </c>
      <c r="B794" s="15" t="s">
        <v>1837</v>
      </c>
      <c r="C794" t="s">
        <v>886</v>
      </c>
      <c r="D794" s="15" t="s">
        <v>14135</v>
      </c>
      <c r="E794" s="15" t="s">
        <v>14460</v>
      </c>
    </row>
    <row r="795" spans="1:5">
      <c r="A795">
        <v>794</v>
      </c>
      <c r="B795" s="15" t="s">
        <v>12347</v>
      </c>
      <c r="C795" t="s">
        <v>880</v>
      </c>
      <c r="D795" s="15" t="s">
        <v>12659</v>
      </c>
      <c r="E795" s="15" t="s">
        <v>12660</v>
      </c>
    </row>
    <row r="796" spans="1:5">
      <c r="A796">
        <v>795</v>
      </c>
      <c r="B796" s="15" t="s">
        <v>12341</v>
      </c>
      <c r="C796" t="s">
        <v>1172</v>
      </c>
      <c r="D796" s="15" t="s">
        <v>12661</v>
      </c>
      <c r="E796" s="15" t="s">
        <v>12662</v>
      </c>
    </row>
    <row r="797" spans="1:5">
      <c r="A797">
        <v>796</v>
      </c>
      <c r="B797" s="15" t="s">
        <v>12259</v>
      </c>
      <c r="C797" t="s">
        <v>1172</v>
      </c>
      <c r="D797" s="15" t="s">
        <v>12663</v>
      </c>
      <c r="E797" s="15" t="s">
        <v>12664</v>
      </c>
    </row>
    <row r="798" spans="1:5">
      <c r="A798">
        <v>797</v>
      </c>
      <c r="B798" s="15" t="s">
        <v>13870</v>
      </c>
      <c r="C798" t="s">
        <v>880</v>
      </c>
      <c r="D798" s="15" t="s">
        <v>14447</v>
      </c>
      <c r="E798" s="15" t="s">
        <v>14124</v>
      </c>
    </row>
    <row r="799" spans="1:5">
      <c r="A799">
        <v>798</v>
      </c>
      <c r="B799" s="15" t="s">
        <v>12264</v>
      </c>
      <c r="C799" t="s">
        <v>1172</v>
      </c>
      <c r="D799" s="15" t="s">
        <v>12665</v>
      </c>
      <c r="E799" s="15" t="s">
        <v>12666</v>
      </c>
    </row>
    <row r="800" spans="1:5">
      <c r="A800">
        <v>799</v>
      </c>
      <c r="B800" s="15" t="s">
        <v>1687</v>
      </c>
      <c r="C800" t="s">
        <v>874</v>
      </c>
      <c r="D800" s="15" t="s">
        <v>846</v>
      </c>
      <c r="E800" s="15" t="s">
        <v>847</v>
      </c>
    </row>
    <row r="801" spans="1:5">
      <c r="A801">
        <v>800</v>
      </c>
      <c r="B801" s="15" t="s">
        <v>13871</v>
      </c>
      <c r="C801" t="s">
        <v>1172</v>
      </c>
      <c r="D801" s="15" t="s">
        <v>14238</v>
      </c>
      <c r="E801" s="15" t="s">
        <v>14349</v>
      </c>
    </row>
    <row r="802" spans="1:5">
      <c r="A802">
        <v>801</v>
      </c>
      <c r="B802" s="15" t="s">
        <v>1644</v>
      </c>
      <c r="C802" t="s">
        <v>1177</v>
      </c>
      <c r="D802" s="15" t="s">
        <v>758</v>
      </c>
      <c r="E802" s="15" t="s">
        <v>759</v>
      </c>
    </row>
    <row r="803" spans="1:5">
      <c r="A803">
        <v>802</v>
      </c>
      <c r="B803" s="15" t="s">
        <v>6860</v>
      </c>
      <c r="C803" t="s">
        <v>1206</v>
      </c>
      <c r="D803" s="15" t="s">
        <v>7124</v>
      </c>
      <c r="E803" s="15" t="s">
        <v>7125</v>
      </c>
    </row>
    <row r="804" spans="1:5">
      <c r="A804">
        <v>803</v>
      </c>
      <c r="B804" s="15" t="s">
        <v>1839</v>
      </c>
      <c r="C804" t="s">
        <v>161</v>
      </c>
      <c r="D804" s="15" t="s">
        <v>14461</v>
      </c>
      <c r="E804" s="15" t="s">
        <v>14462</v>
      </c>
    </row>
    <row r="805" spans="1:5">
      <c r="A805">
        <v>804</v>
      </c>
      <c r="B805" s="15" t="s">
        <v>3260</v>
      </c>
      <c r="C805" t="s">
        <v>1172</v>
      </c>
      <c r="D805" s="15" t="s">
        <v>3307</v>
      </c>
      <c r="E805" s="15" t="s">
        <v>3329</v>
      </c>
    </row>
    <row r="806" spans="1:5">
      <c r="A806">
        <v>805</v>
      </c>
      <c r="B806" s="15" t="s">
        <v>13872</v>
      </c>
      <c r="C806" t="s">
        <v>880</v>
      </c>
      <c r="D806" s="15" t="s">
        <v>14200</v>
      </c>
      <c r="E806" s="15" t="s">
        <v>14315</v>
      </c>
    </row>
    <row r="807" spans="1:5">
      <c r="A807">
        <v>806</v>
      </c>
      <c r="B807" s="15" t="s">
        <v>13873</v>
      </c>
      <c r="C807" t="s">
        <v>1176</v>
      </c>
      <c r="D807" s="15" t="s">
        <v>14157</v>
      </c>
      <c r="E807" s="15" t="s">
        <v>14134</v>
      </c>
    </row>
    <row r="808" spans="1:5">
      <c r="A808">
        <v>807</v>
      </c>
      <c r="B808" s="15" t="s">
        <v>13874</v>
      </c>
      <c r="C808" t="s">
        <v>1177</v>
      </c>
      <c r="D808" s="15" t="s">
        <v>14284</v>
      </c>
      <c r="E808" s="15" t="s">
        <v>14212</v>
      </c>
    </row>
    <row r="809" spans="1:5">
      <c r="A809">
        <v>808</v>
      </c>
      <c r="B809" s="15" t="s">
        <v>8982</v>
      </c>
      <c r="C809" t="s">
        <v>879</v>
      </c>
      <c r="D809" s="15" t="s">
        <v>9078</v>
      </c>
      <c r="E809" s="15" t="s">
        <v>9079</v>
      </c>
    </row>
    <row r="810" spans="1:5">
      <c r="A810">
        <v>809</v>
      </c>
      <c r="B810" s="15" t="s">
        <v>9033</v>
      </c>
      <c r="C810" t="s">
        <v>1206</v>
      </c>
      <c r="D810" s="15" t="s">
        <v>9080</v>
      </c>
      <c r="E810" s="15" t="s">
        <v>9081</v>
      </c>
    </row>
    <row r="811" spans="1:5">
      <c r="A811">
        <v>810</v>
      </c>
      <c r="B811" s="15" t="s">
        <v>1676</v>
      </c>
      <c r="C811" t="s">
        <v>1175</v>
      </c>
      <c r="D811" s="15" t="s">
        <v>838</v>
      </c>
      <c r="E811" s="15" t="s">
        <v>839</v>
      </c>
    </row>
    <row r="812" spans="1:5">
      <c r="A812">
        <v>811</v>
      </c>
      <c r="B812" s="15" t="s">
        <v>13875</v>
      </c>
      <c r="C812" t="s">
        <v>886</v>
      </c>
      <c r="D812" s="15" t="s">
        <v>14360</v>
      </c>
      <c r="E812" s="15" t="s">
        <v>14463</v>
      </c>
    </row>
    <row r="813" spans="1:5">
      <c r="A813">
        <v>812</v>
      </c>
      <c r="B813" s="15" t="s">
        <v>13876</v>
      </c>
      <c r="C813" t="s">
        <v>879</v>
      </c>
      <c r="D813" s="15">
        <v>0</v>
      </c>
      <c r="E813" s="15">
        <v>0</v>
      </c>
    </row>
    <row r="814" spans="1:5">
      <c r="A814">
        <v>813</v>
      </c>
      <c r="B814" s="15" t="s">
        <v>8738</v>
      </c>
      <c r="C814" t="s">
        <v>886</v>
      </c>
      <c r="D814" s="15" t="s">
        <v>8807</v>
      </c>
      <c r="E814" s="15" t="s">
        <v>8808</v>
      </c>
    </row>
    <row r="815" spans="1:5">
      <c r="A815">
        <v>814</v>
      </c>
      <c r="B815" s="15" t="s">
        <v>13877</v>
      </c>
      <c r="C815" t="s">
        <v>883</v>
      </c>
      <c r="D815" s="15" t="s">
        <v>14316</v>
      </c>
      <c r="E815" s="15" t="s">
        <v>14285</v>
      </c>
    </row>
    <row r="816" spans="1:5">
      <c r="A816">
        <v>815</v>
      </c>
      <c r="B816" s="15" t="s">
        <v>13878</v>
      </c>
      <c r="C816" t="s">
        <v>1176</v>
      </c>
      <c r="D816" s="15" t="s">
        <v>14464</v>
      </c>
      <c r="E816" s="15" t="s">
        <v>14465</v>
      </c>
    </row>
    <row r="817" spans="1:5">
      <c r="A817">
        <v>816</v>
      </c>
      <c r="B817" s="15" t="s">
        <v>8690</v>
      </c>
      <c r="C817" t="s">
        <v>1177</v>
      </c>
      <c r="D817" s="15" t="s">
        <v>8809</v>
      </c>
      <c r="E817" s="15" t="s">
        <v>8810</v>
      </c>
    </row>
    <row r="818" spans="1:5">
      <c r="A818">
        <v>817</v>
      </c>
      <c r="B818" s="15" t="s">
        <v>1841</v>
      </c>
      <c r="C818" t="s">
        <v>1172</v>
      </c>
      <c r="D818" s="15" t="s">
        <v>8070</v>
      </c>
      <c r="E818" s="15" t="s">
        <v>8071</v>
      </c>
    </row>
    <row r="819" spans="1:5">
      <c r="A819">
        <v>818</v>
      </c>
      <c r="B819" s="15" t="s">
        <v>9326</v>
      </c>
      <c r="C819" t="s">
        <v>1176</v>
      </c>
      <c r="D819" s="15" t="s">
        <v>11942</v>
      </c>
      <c r="E819" s="15" t="s">
        <v>11943</v>
      </c>
    </row>
    <row r="820" spans="1:5">
      <c r="A820">
        <v>819</v>
      </c>
      <c r="B820" s="15" t="s">
        <v>1191</v>
      </c>
      <c r="C820" t="s">
        <v>1172</v>
      </c>
      <c r="D820" s="15" t="s">
        <v>1192</v>
      </c>
      <c r="E820" s="15" t="s">
        <v>1193</v>
      </c>
    </row>
    <row r="821" spans="1:5">
      <c r="A821">
        <v>820</v>
      </c>
      <c r="B821" s="15" t="s">
        <v>6853</v>
      </c>
      <c r="C821" t="s">
        <v>886</v>
      </c>
      <c r="D821" s="15" t="s">
        <v>7126</v>
      </c>
      <c r="E821" s="15" t="s">
        <v>7127</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13398</v>
      </c>
      <c r="C824" t="s">
        <v>1176</v>
      </c>
      <c r="D824" s="15" t="s">
        <v>13475</v>
      </c>
      <c r="E824" s="15" t="s">
        <v>13476</v>
      </c>
    </row>
    <row r="825" spans="1:5">
      <c r="A825">
        <v>824</v>
      </c>
      <c r="B825" s="15" t="s">
        <v>13879</v>
      </c>
      <c r="C825" t="s">
        <v>161</v>
      </c>
      <c r="D825" s="15" t="s">
        <v>14466</v>
      </c>
      <c r="E825" s="15" t="s">
        <v>14285</v>
      </c>
    </row>
    <row r="826" spans="1:5">
      <c r="A826">
        <v>825</v>
      </c>
      <c r="B826" s="15" t="s">
        <v>1636</v>
      </c>
      <c r="C826" t="s">
        <v>879</v>
      </c>
      <c r="D826" s="15" t="s">
        <v>750</v>
      </c>
      <c r="E826" s="15" t="s">
        <v>751</v>
      </c>
    </row>
    <row r="827" spans="1:5">
      <c r="A827">
        <v>826</v>
      </c>
      <c r="B827" s="15" t="s">
        <v>13880</v>
      </c>
      <c r="C827" t="s">
        <v>1177</v>
      </c>
      <c r="D827" s="15" t="s">
        <v>14150</v>
      </c>
      <c r="E827" s="15" t="s">
        <v>14467</v>
      </c>
    </row>
    <row r="828" spans="1:5">
      <c r="A828">
        <v>827</v>
      </c>
      <c r="B828" s="15" t="s">
        <v>13881</v>
      </c>
      <c r="C828" t="s">
        <v>874</v>
      </c>
      <c r="D828" s="15" t="s">
        <v>14155</v>
      </c>
      <c r="E828" s="15" t="s">
        <v>14141</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13882</v>
      </c>
      <c r="C831" t="s">
        <v>1175</v>
      </c>
      <c r="D831" s="15" t="s">
        <v>14186</v>
      </c>
      <c r="E831" s="15" t="s">
        <v>14330</v>
      </c>
    </row>
    <row r="832" spans="1:5">
      <c r="A832">
        <v>831</v>
      </c>
      <c r="B832" s="15" t="s">
        <v>1843</v>
      </c>
      <c r="C832" t="s">
        <v>1172</v>
      </c>
      <c r="D832" s="15" t="s">
        <v>14468</v>
      </c>
      <c r="E832" s="15" t="s">
        <v>14164</v>
      </c>
    </row>
    <row r="833" spans="1:5">
      <c r="A833">
        <v>832</v>
      </c>
      <c r="B833" s="15" t="s">
        <v>13883</v>
      </c>
      <c r="C833" t="s">
        <v>874</v>
      </c>
      <c r="D833" s="15" t="s">
        <v>14469</v>
      </c>
      <c r="E833" s="15" t="s">
        <v>14441</v>
      </c>
    </row>
    <row r="834" spans="1:5">
      <c r="A834">
        <v>833</v>
      </c>
      <c r="B834" s="15" t="s">
        <v>13884</v>
      </c>
      <c r="C834" t="s">
        <v>1177</v>
      </c>
      <c r="D834" s="15" t="s">
        <v>14470</v>
      </c>
      <c r="E834" s="15" t="s">
        <v>14471</v>
      </c>
    </row>
    <row r="835" spans="1:5">
      <c r="A835">
        <v>834</v>
      </c>
      <c r="B835" s="15" t="s">
        <v>13885</v>
      </c>
      <c r="C835" t="s">
        <v>880</v>
      </c>
      <c r="D835" s="15" t="s">
        <v>14472</v>
      </c>
      <c r="E835" s="15" t="s">
        <v>14154</v>
      </c>
    </row>
    <row r="836" spans="1:5">
      <c r="A836">
        <v>835</v>
      </c>
      <c r="B836" s="15" t="s">
        <v>13886</v>
      </c>
      <c r="C836" t="s">
        <v>880</v>
      </c>
      <c r="D836" s="15" t="s">
        <v>14138</v>
      </c>
      <c r="E836" s="15" t="s">
        <v>14152</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6723</v>
      </c>
      <c r="C842" t="s">
        <v>1172</v>
      </c>
      <c r="D842" s="15" t="s">
        <v>7076</v>
      </c>
      <c r="E842" s="15" t="s">
        <v>7077</v>
      </c>
    </row>
    <row r="843" spans="1:5">
      <c r="A843">
        <v>844</v>
      </c>
      <c r="B843" s="15" t="s">
        <v>6998</v>
      </c>
      <c r="C843" t="s">
        <v>874</v>
      </c>
      <c r="D843" s="15" t="s">
        <v>7108</v>
      </c>
      <c r="E843" s="15" t="s">
        <v>7109</v>
      </c>
    </row>
    <row r="844" spans="1:5">
      <c r="A844">
        <v>845</v>
      </c>
      <c r="B844" s="15" t="s">
        <v>7449</v>
      </c>
      <c r="C844" t="s">
        <v>874</v>
      </c>
      <c r="D844" s="15" t="s">
        <v>8066</v>
      </c>
      <c r="E844" s="15" t="s">
        <v>8067</v>
      </c>
    </row>
    <row r="845" spans="1:5">
      <c r="A845">
        <v>846</v>
      </c>
      <c r="B845" s="15" t="s">
        <v>7449</v>
      </c>
      <c r="C845" t="s">
        <v>874</v>
      </c>
      <c r="D845" s="15" t="s">
        <v>8066</v>
      </c>
      <c r="E845" s="15" t="s">
        <v>8067</v>
      </c>
    </row>
    <row r="846" spans="1:5">
      <c r="A846">
        <v>847</v>
      </c>
      <c r="B846" s="15" t="s">
        <v>7460</v>
      </c>
      <c r="C846" t="s">
        <v>1206</v>
      </c>
      <c r="D846" s="15" t="s">
        <v>8031</v>
      </c>
      <c r="E846" s="15" t="s">
        <v>8032</v>
      </c>
    </row>
    <row r="847" spans="1:5">
      <c r="A847">
        <v>848</v>
      </c>
      <c r="B847" s="15" t="s">
        <v>7766</v>
      </c>
      <c r="C847" t="s">
        <v>13600</v>
      </c>
      <c r="D847" s="15" t="s">
        <v>7963</v>
      </c>
      <c r="E847" s="15" t="s">
        <v>7964</v>
      </c>
    </row>
    <row r="848" spans="1:5">
      <c r="A848">
        <v>849</v>
      </c>
      <c r="B848" s="15" t="s">
        <v>8320</v>
      </c>
      <c r="C848" t="s">
        <v>1175</v>
      </c>
      <c r="D848" s="15" t="s">
        <v>8349</v>
      </c>
      <c r="E848" s="15" t="s">
        <v>8350</v>
      </c>
    </row>
    <row r="849" spans="1:5">
      <c r="A849">
        <v>850</v>
      </c>
      <c r="B849" s="15" t="s">
        <v>8299</v>
      </c>
      <c r="C849" t="s">
        <v>1172</v>
      </c>
      <c r="D849" s="15" t="s">
        <v>8331</v>
      </c>
      <c r="E849" s="15" t="s">
        <v>8332</v>
      </c>
    </row>
    <row r="850" spans="1:5">
      <c r="A850">
        <v>851</v>
      </c>
      <c r="B850" s="15" t="s">
        <v>11848</v>
      </c>
      <c r="C850" t="s">
        <v>1172</v>
      </c>
      <c r="D850" s="15" t="s">
        <v>11954</v>
      </c>
      <c r="E850" s="15" t="s">
        <v>11955</v>
      </c>
    </row>
    <row r="851" spans="1:5">
      <c r="A851">
        <v>852</v>
      </c>
      <c r="B851" s="15" t="s">
        <v>6968</v>
      </c>
      <c r="C851" t="s">
        <v>1172</v>
      </c>
      <c r="D851" s="15" t="s">
        <v>7104</v>
      </c>
      <c r="E851" s="15" t="s">
        <v>7105</v>
      </c>
    </row>
    <row r="852" spans="1: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c r="B2" s="57" t="s">
        <v>20137</v>
      </c>
      <c r="C2" s="57">
        <v>0</v>
      </c>
      <c r="D2" s="57">
        <v>2745</v>
      </c>
      <c r="E2" s="57">
        <f>SUMIF(G16:G100,"SH SAT",C16:C100)</f>
        <v>188</v>
      </c>
      <c r="F2" s="57">
        <f>D2+E2</f>
        <v>2933</v>
      </c>
      <c r="G2" s="493">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c r="B3" s="57" t="s">
        <v>20136</v>
      </c>
      <c r="C3" s="57">
        <v>0</v>
      </c>
      <c r="D3" s="57">
        <v>2222</v>
      </c>
      <c r="E3" s="57">
        <v>100</v>
      </c>
      <c r="F3" s="57">
        <f>D3+E3</f>
        <v>2322</v>
      </c>
      <c r="G3" s="493"/>
      <c r="H3" s="57">
        <f>F3-G2</f>
        <v>291</v>
      </c>
      <c r="I3" s="57">
        <f>(H3-C3)-J3</f>
        <v>284</v>
      </c>
      <c r="J3" s="57">
        <v>7</v>
      </c>
      <c r="L3">
        <v>91</v>
      </c>
      <c r="M3">
        <f>C2+C9</f>
        <v>363</v>
      </c>
      <c r="O3" s="15" t="s">
        <v>20167</v>
      </c>
      <c r="Q3">
        <f>O14+X14</f>
        <v>3056</v>
      </c>
      <c r="R3" s="15">
        <f>Q3-Q6</f>
        <v>1025</v>
      </c>
      <c r="S3" s="15">
        <f>R3-C11-C4</f>
        <v>718</v>
      </c>
      <c r="T3">
        <f>S3-J4-J11-M7</f>
        <v>655</v>
      </c>
    </row>
    <row r="4" spans="2:28">
      <c r="B4" s="57" t="s">
        <v>20141</v>
      </c>
      <c r="C4" s="57">
        <v>0</v>
      </c>
      <c r="D4" s="57">
        <v>2500</v>
      </c>
      <c r="E4" s="57">
        <v>192</v>
      </c>
      <c r="F4" s="57">
        <f>D4+E4</f>
        <v>2692</v>
      </c>
      <c r="G4" s="493"/>
      <c r="H4" s="57">
        <f>F4-G2</f>
        <v>661</v>
      </c>
      <c r="I4" s="57">
        <f>(H4-C4)-J4</f>
        <v>648</v>
      </c>
      <c r="J4" s="57">
        <v>13</v>
      </c>
      <c r="M4">
        <f>M2-M3</f>
        <v>291</v>
      </c>
      <c r="O4" s="15" t="s">
        <v>20169</v>
      </c>
      <c r="Q4">
        <f>Q14+Z14</f>
        <v>2594</v>
      </c>
      <c r="R4" s="15">
        <f>Q4-Q6</f>
        <v>563</v>
      </c>
      <c r="S4" s="15">
        <f>R4-C3-C10</f>
        <v>360</v>
      </c>
      <c r="T4">
        <f>S4-J3-J10-M8</f>
        <v>322</v>
      </c>
    </row>
    <row r="5" spans="2:28">
      <c r="B5" s="57" t="s">
        <v>20138</v>
      </c>
      <c r="C5" s="57">
        <v>0</v>
      </c>
      <c r="D5" s="57">
        <v>2450</v>
      </c>
      <c r="E5" s="57">
        <v>121</v>
      </c>
      <c r="F5" s="57">
        <f>D5+E5</f>
        <v>2571</v>
      </c>
      <c r="G5" s="493"/>
      <c r="H5" s="57">
        <f>F5-G2</f>
        <v>540</v>
      </c>
      <c r="I5" s="57">
        <f>H5-C5</f>
        <v>540</v>
      </c>
      <c r="J5" s="57">
        <v>0</v>
      </c>
      <c r="O5" s="15" t="s">
        <v>20170</v>
      </c>
      <c r="Q5">
        <f>S14+AB14</f>
        <v>2450</v>
      </c>
      <c r="R5" s="15">
        <f>Q5-Q6</f>
        <v>419</v>
      </c>
      <c r="S5" s="15">
        <f>R5-C12-C5</f>
        <v>-9</v>
      </c>
      <c r="T5">
        <f>S5-J5-J12</f>
        <v>-9</v>
      </c>
    </row>
    <row r="6" spans="2:28" ht="15.75" thickBot="1">
      <c r="B6" s="15"/>
      <c r="D6" s="15"/>
      <c r="E6" s="15"/>
      <c r="F6" s="15"/>
      <c r="G6" s="15"/>
      <c r="H6" s="15"/>
      <c r="O6" s="15" t="s">
        <v>20171</v>
      </c>
      <c r="Q6">
        <f>Mensal!C3</f>
        <v>2031</v>
      </c>
    </row>
    <row r="7" spans="2:28" ht="30.75" customHeight="1" thickBot="1">
      <c r="B7" s="15"/>
      <c r="D7" s="15"/>
      <c r="E7" s="15"/>
      <c r="F7" s="15"/>
      <c r="G7" s="15"/>
      <c r="H7" s="15"/>
      <c r="L7" s="323" t="s">
        <v>20147</v>
      </c>
      <c r="M7" s="325">
        <v>30</v>
      </c>
    </row>
    <row r="8" spans="2:28" ht="31.5" customHeight="1" thickBot="1">
      <c r="B8" s="317" t="s">
        <v>20119</v>
      </c>
      <c r="C8" s="317" t="s">
        <v>20135</v>
      </c>
      <c r="D8" s="317" t="s">
        <v>20178</v>
      </c>
      <c r="E8" s="317" t="s">
        <v>20120</v>
      </c>
      <c r="F8" s="317" t="s">
        <v>20142</v>
      </c>
      <c r="G8" s="317" t="s">
        <v>20116</v>
      </c>
      <c r="H8" s="318" t="s">
        <v>20177</v>
      </c>
      <c r="I8" s="317" t="s">
        <v>20117</v>
      </c>
      <c r="J8" s="317" t="s">
        <v>20118</v>
      </c>
      <c r="L8" s="324" t="s">
        <v>20148</v>
      </c>
      <c r="M8" s="326">
        <v>24</v>
      </c>
    </row>
    <row r="9" spans="2:28">
      <c r="B9" s="57" t="s">
        <v>20139</v>
      </c>
      <c r="C9" s="57">
        <v>363</v>
      </c>
      <c r="D9" s="57">
        <f>M14</f>
        <v>2195</v>
      </c>
      <c r="E9" s="57">
        <f>C14</f>
        <v>411</v>
      </c>
      <c r="F9" s="57">
        <f>D9-E9</f>
        <v>1784</v>
      </c>
      <c r="G9" s="493">
        <f>COUNTIFS(VODANET!K5:K2074,"ACEITO",VODANET!M5:M2074,"LIDER")</f>
        <v>1429</v>
      </c>
      <c r="H9" s="57">
        <f>F9-G9</f>
        <v>355</v>
      </c>
      <c r="I9" s="57">
        <f>H9-C9</f>
        <v>-8</v>
      </c>
      <c r="J9" s="57">
        <v>0</v>
      </c>
      <c r="L9" s="15"/>
    </row>
    <row r="10" spans="2:28">
      <c r="B10" s="57" t="s">
        <v>20121</v>
      </c>
      <c r="C10" s="57">
        <v>203</v>
      </c>
      <c r="D10" s="57">
        <f>Q14</f>
        <v>2134</v>
      </c>
      <c r="E10" s="57">
        <f>E14</f>
        <v>489</v>
      </c>
      <c r="F10" s="57">
        <f>D10-E10</f>
        <v>1645</v>
      </c>
      <c r="G10" s="493"/>
      <c r="H10" s="57">
        <f>F10-G9</f>
        <v>216</v>
      </c>
      <c r="I10" s="57">
        <f>(H10-C10)-J10-M8</f>
        <v>-18</v>
      </c>
      <c r="J10" s="57">
        <v>7</v>
      </c>
    </row>
    <row r="11" spans="2:28">
      <c r="B11" s="57" t="s">
        <v>20141</v>
      </c>
      <c r="C11" s="57">
        <v>307</v>
      </c>
      <c r="D11" s="57">
        <f>O14</f>
        <v>2516</v>
      </c>
      <c r="E11" s="57">
        <f>D14</f>
        <v>646</v>
      </c>
      <c r="F11" s="57">
        <f>D11-E11</f>
        <v>1870</v>
      </c>
      <c r="G11" s="493"/>
      <c r="H11" s="57">
        <f>F11-G9</f>
        <v>441</v>
      </c>
      <c r="I11" s="57">
        <f>(H11-C11)-J11-M7</f>
        <v>84</v>
      </c>
      <c r="J11" s="57">
        <v>20</v>
      </c>
    </row>
    <row r="12" spans="2:28">
      <c r="B12" s="57" t="s">
        <v>20138</v>
      </c>
      <c r="C12" s="57">
        <v>428</v>
      </c>
      <c r="D12" s="57">
        <f>S14</f>
        <v>2270</v>
      </c>
      <c r="E12" s="57">
        <f>F14</f>
        <v>560</v>
      </c>
      <c r="F12" s="57">
        <f>D12-E12</f>
        <v>1710</v>
      </c>
      <c r="G12" s="493"/>
      <c r="H12" s="57">
        <f>F12-G9</f>
        <v>281</v>
      </c>
      <c r="I12" s="57">
        <f>H12-C12</f>
        <v>-147</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20116</v>
      </c>
      <c r="J24" s="15" t="s">
        <v>4064</v>
      </c>
      <c r="P24" s="304">
        <v>41043</v>
      </c>
      <c r="Q24" s="305">
        <v>30</v>
      </c>
      <c r="R24" s="306"/>
      <c r="S24" s="306"/>
    </row>
    <row r="25" spans="2:26">
      <c r="B25" s="257">
        <v>41207</v>
      </c>
      <c r="C25" s="57">
        <v>0</v>
      </c>
      <c r="D25" s="57">
        <v>4</v>
      </c>
      <c r="E25" s="57">
        <v>4</v>
      </c>
      <c r="F25" s="57">
        <v>4</v>
      </c>
      <c r="G25" s="57" t="s">
        <v>611</v>
      </c>
      <c r="H25" s="57" t="s">
        <v>4128</v>
      </c>
      <c r="I25" s="57" t="s">
        <v>20116</v>
      </c>
      <c r="J25" s="15" t="s">
        <v>4064</v>
      </c>
      <c r="P25" s="304">
        <v>41095</v>
      </c>
      <c r="Q25" s="305">
        <v>30</v>
      </c>
      <c r="R25" s="306"/>
      <c r="S25" s="306"/>
    </row>
    <row r="26" spans="2:26">
      <c r="B26" s="257">
        <v>41225</v>
      </c>
      <c r="C26" s="57">
        <v>2</v>
      </c>
      <c r="D26" s="57">
        <v>2</v>
      </c>
      <c r="E26" s="57">
        <v>2</v>
      </c>
      <c r="F26" s="57">
        <v>2</v>
      </c>
      <c r="G26" s="57" t="s">
        <v>611</v>
      </c>
      <c r="H26" s="57" t="s">
        <v>4129</v>
      </c>
      <c r="I26" s="57" t="s">
        <v>20116</v>
      </c>
      <c r="J26" s="15" t="s">
        <v>4064</v>
      </c>
      <c r="P26" s="304">
        <v>41102</v>
      </c>
      <c r="Q26" s="305">
        <v>600</v>
      </c>
      <c r="R26" s="306"/>
      <c r="S26" s="306"/>
    </row>
    <row r="27" spans="2:26">
      <c r="B27" s="257">
        <v>41232</v>
      </c>
      <c r="C27" s="57">
        <v>5</v>
      </c>
      <c r="D27" s="57">
        <v>5</v>
      </c>
      <c r="E27" s="57">
        <v>5</v>
      </c>
      <c r="F27" s="57">
        <v>5</v>
      </c>
      <c r="G27" s="57" t="s">
        <v>611</v>
      </c>
      <c r="H27" s="57" t="s">
        <v>1533</v>
      </c>
      <c r="I27" s="57" t="s">
        <v>20116</v>
      </c>
      <c r="J27" s="15" t="s">
        <v>4064</v>
      </c>
      <c r="P27" s="304">
        <v>41116</v>
      </c>
      <c r="Q27" s="305">
        <v>1</v>
      </c>
      <c r="R27" s="306"/>
      <c r="S27" s="306"/>
    </row>
    <row r="28" spans="2:26">
      <c r="B28" s="257">
        <v>41236</v>
      </c>
      <c r="C28" s="57">
        <v>2</v>
      </c>
      <c r="D28" s="57">
        <v>2</v>
      </c>
      <c r="E28" s="57">
        <v>2</v>
      </c>
      <c r="F28" s="57">
        <v>2</v>
      </c>
      <c r="G28" s="57" t="s">
        <v>611</v>
      </c>
      <c r="H28" s="57" t="s">
        <v>4128</v>
      </c>
      <c r="I28" s="57" t="s">
        <v>20116</v>
      </c>
      <c r="J28" s="15" t="s">
        <v>4064</v>
      </c>
      <c r="P28" s="304">
        <v>41179</v>
      </c>
      <c r="Q28" s="305">
        <v>310</v>
      </c>
      <c r="R28" s="306"/>
      <c r="S28" s="306"/>
    </row>
    <row r="29" spans="2:26">
      <c r="B29" s="257">
        <v>41249</v>
      </c>
      <c r="C29" s="57">
        <v>40</v>
      </c>
      <c r="D29" s="57">
        <v>40</v>
      </c>
      <c r="E29" s="57">
        <v>40</v>
      </c>
      <c r="F29" s="57">
        <v>40</v>
      </c>
      <c r="G29" s="57" t="s">
        <v>13991</v>
      </c>
      <c r="H29" s="57" t="s">
        <v>4128</v>
      </c>
      <c r="I29" s="57" t="s">
        <v>20127</v>
      </c>
      <c r="J29" s="15" t="s">
        <v>4064</v>
      </c>
      <c r="P29" s="304">
        <v>41282</v>
      </c>
      <c r="Q29" s="305">
        <v>260</v>
      </c>
      <c r="R29" s="306"/>
      <c r="S29" s="306"/>
    </row>
    <row r="30" spans="2:26">
      <c r="B30" s="257">
        <v>41281</v>
      </c>
      <c r="C30" s="57">
        <v>1</v>
      </c>
      <c r="D30" s="57">
        <v>0</v>
      </c>
      <c r="E30" s="57">
        <v>0</v>
      </c>
      <c r="F30" s="57">
        <v>0</v>
      </c>
      <c r="G30" s="57" t="s">
        <v>611</v>
      </c>
      <c r="H30" s="57" t="s">
        <v>1533</v>
      </c>
      <c r="I30" s="57" t="s">
        <v>12667</v>
      </c>
      <c r="J30" s="15" t="s">
        <v>4064</v>
      </c>
      <c r="P30" s="304">
        <v>41369</v>
      </c>
      <c r="Q30" s="305">
        <v>400</v>
      </c>
      <c r="R30" s="306"/>
      <c r="S30" s="306"/>
    </row>
    <row r="31" spans="2:26">
      <c r="B31" s="257">
        <v>41288</v>
      </c>
      <c r="C31" s="57">
        <v>20</v>
      </c>
      <c r="D31" s="57">
        <v>24</v>
      </c>
      <c r="E31" s="57">
        <v>24</v>
      </c>
      <c r="F31" s="57">
        <v>20</v>
      </c>
      <c r="G31" s="57" t="s">
        <v>13991</v>
      </c>
      <c r="H31" s="57" t="s">
        <v>1533</v>
      </c>
      <c r="I31" s="57" t="s">
        <v>20127</v>
      </c>
      <c r="J31" s="15" t="s">
        <v>4064</v>
      </c>
      <c r="P31" s="304">
        <v>41479</v>
      </c>
      <c r="Q31" s="305">
        <v>171</v>
      </c>
    </row>
    <row r="32" spans="2:26">
      <c r="B32" s="257">
        <v>41379</v>
      </c>
      <c r="C32" s="57">
        <v>0</v>
      </c>
      <c r="D32" s="57">
        <v>0</v>
      </c>
      <c r="E32" s="57">
        <v>0</v>
      </c>
      <c r="F32" s="57">
        <v>60</v>
      </c>
      <c r="G32" s="57" t="s">
        <v>13991</v>
      </c>
      <c r="H32" s="57" t="s">
        <v>20129</v>
      </c>
      <c r="I32" s="57" t="s">
        <v>20127</v>
      </c>
      <c r="J32" s="15" t="s">
        <v>4064</v>
      </c>
      <c r="P32" s="304">
        <v>41505</v>
      </c>
      <c r="Q32" s="305">
        <v>1</v>
      </c>
    </row>
    <row r="33" spans="2:10">
      <c r="B33" s="257">
        <v>41409</v>
      </c>
      <c r="C33" s="57">
        <v>5</v>
      </c>
      <c r="D33" s="57">
        <v>5</v>
      </c>
      <c r="E33" s="57">
        <v>5</v>
      </c>
      <c r="F33" s="57">
        <v>5</v>
      </c>
      <c r="G33" s="57" t="s">
        <v>611</v>
      </c>
      <c r="H33" s="57" t="s">
        <v>4129</v>
      </c>
      <c r="I33" s="57" t="s">
        <v>12667</v>
      </c>
      <c r="J33" s="15" t="s">
        <v>4064</v>
      </c>
    </row>
    <row r="34" spans="2:10">
      <c r="B34" s="257">
        <v>41296</v>
      </c>
      <c r="C34" s="57">
        <v>2</v>
      </c>
      <c r="D34" s="57">
        <v>2</v>
      </c>
      <c r="E34" s="57">
        <v>2</v>
      </c>
      <c r="F34" s="57">
        <v>2</v>
      </c>
      <c r="G34" s="57" t="s">
        <v>611</v>
      </c>
      <c r="H34" s="57" t="s">
        <v>20129</v>
      </c>
      <c r="I34" s="57" t="s">
        <v>12667</v>
      </c>
      <c r="J34" s="15" t="s">
        <v>4064</v>
      </c>
    </row>
    <row r="35" spans="2:10">
      <c r="B35" s="257">
        <v>41297</v>
      </c>
      <c r="C35" s="57">
        <v>60</v>
      </c>
      <c r="D35" s="57">
        <v>60</v>
      </c>
      <c r="E35" s="57">
        <v>60</v>
      </c>
      <c r="F35" s="57">
        <v>60</v>
      </c>
      <c r="G35" s="57" t="s">
        <v>13991</v>
      </c>
      <c r="H35" s="57" t="s">
        <v>1533</v>
      </c>
      <c r="I35" s="57" t="s">
        <v>20127</v>
      </c>
      <c r="J35" s="15" t="s">
        <v>4064</v>
      </c>
    </row>
    <row r="36" spans="2:10">
      <c r="B36" s="257">
        <v>41324</v>
      </c>
      <c r="C36" s="57">
        <v>3</v>
      </c>
      <c r="D36" s="57">
        <v>3</v>
      </c>
      <c r="E36" s="57">
        <v>3</v>
      </c>
      <c r="F36" s="57">
        <v>3</v>
      </c>
      <c r="G36" s="57" t="s">
        <v>611</v>
      </c>
      <c r="H36" s="57" t="s">
        <v>4129</v>
      </c>
      <c r="I36" s="57" t="s">
        <v>20128</v>
      </c>
      <c r="J36" s="15" t="s">
        <v>4064</v>
      </c>
    </row>
    <row r="37" spans="2:10">
      <c r="B37" s="257">
        <v>41327</v>
      </c>
      <c r="C37" s="57">
        <v>20</v>
      </c>
      <c r="D37" s="57">
        <v>20</v>
      </c>
      <c r="E37" s="57">
        <v>0</v>
      </c>
      <c r="F37" s="57">
        <v>20</v>
      </c>
      <c r="G37" s="57" t="s">
        <v>13991</v>
      </c>
      <c r="H37" s="57" t="s">
        <v>1533</v>
      </c>
      <c r="I37" s="57" t="s">
        <v>20127</v>
      </c>
      <c r="J37" s="15" t="s">
        <v>4064</v>
      </c>
    </row>
    <row r="38" spans="2:10">
      <c r="B38" s="257">
        <v>41331</v>
      </c>
      <c r="C38" s="57">
        <v>0</v>
      </c>
      <c r="D38" s="57">
        <v>4</v>
      </c>
      <c r="E38" s="57">
        <v>0</v>
      </c>
      <c r="F38" s="57">
        <v>0</v>
      </c>
      <c r="G38" s="57" t="s">
        <v>611</v>
      </c>
      <c r="H38" s="57" t="s">
        <v>20129</v>
      </c>
      <c r="I38" s="57" t="s">
        <v>20130</v>
      </c>
      <c r="J38" s="15" t="s">
        <v>4064</v>
      </c>
    </row>
    <row r="39" spans="2:10">
      <c r="B39" s="257">
        <v>41344</v>
      </c>
      <c r="C39" s="57">
        <v>3</v>
      </c>
      <c r="D39" s="57">
        <v>3</v>
      </c>
      <c r="E39" s="57">
        <v>3</v>
      </c>
      <c r="F39" s="57">
        <v>3</v>
      </c>
      <c r="G39" s="57" t="s">
        <v>611</v>
      </c>
      <c r="H39" s="57" t="s">
        <v>20129</v>
      </c>
      <c r="I39" s="57" t="s">
        <v>12667</v>
      </c>
      <c r="J39" s="15" t="s">
        <v>4064</v>
      </c>
    </row>
    <row r="40" spans="2:10">
      <c r="B40" s="257">
        <v>41346</v>
      </c>
      <c r="C40" s="57">
        <v>16</v>
      </c>
      <c r="D40" s="57">
        <v>16</v>
      </c>
      <c r="E40" s="57">
        <v>0</v>
      </c>
      <c r="F40" s="57">
        <v>16</v>
      </c>
      <c r="G40" s="57" t="s">
        <v>13991</v>
      </c>
      <c r="H40" s="57" t="s">
        <v>1533</v>
      </c>
      <c r="I40" s="57" t="s">
        <v>20127</v>
      </c>
      <c r="J40" s="15" t="s">
        <v>4064</v>
      </c>
    </row>
    <row r="41" spans="2:10">
      <c r="B41" s="257">
        <v>41351</v>
      </c>
      <c r="C41" s="57">
        <v>2</v>
      </c>
      <c r="D41" s="57">
        <v>7</v>
      </c>
      <c r="E41" s="57">
        <v>0</v>
      </c>
      <c r="F41" s="57">
        <v>2</v>
      </c>
      <c r="G41" s="57" t="s">
        <v>611</v>
      </c>
      <c r="H41" s="57" t="s">
        <v>20129</v>
      </c>
      <c r="I41" s="57" t="s">
        <v>20131</v>
      </c>
      <c r="J41" s="15" t="s">
        <v>4064</v>
      </c>
    </row>
    <row r="42" spans="2:10">
      <c r="B42" s="257">
        <v>41352</v>
      </c>
      <c r="C42" s="57">
        <v>0</v>
      </c>
      <c r="D42" s="57">
        <v>5</v>
      </c>
      <c r="E42" s="57">
        <v>0</v>
      </c>
      <c r="F42" s="57">
        <v>0</v>
      </c>
      <c r="G42" s="57" t="s">
        <v>611</v>
      </c>
      <c r="H42" s="57" t="s">
        <v>4128</v>
      </c>
      <c r="I42" s="57" t="s">
        <v>20130</v>
      </c>
      <c r="J42" s="15" t="s">
        <v>4064</v>
      </c>
    </row>
    <row r="43" spans="2:10">
      <c r="B43" s="257">
        <v>41368</v>
      </c>
      <c r="C43" s="57">
        <v>15</v>
      </c>
      <c r="D43" s="57">
        <v>15</v>
      </c>
      <c r="E43" s="57">
        <v>0</v>
      </c>
      <c r="F43" s="57">
        <v>15</v>
      </c>
      <c r="G43" s="57" t="s">
        <v>13991</v>
      </c>
      <c r="H43" s="57" t="s">
        <v>1533</v>
      </c>
      <c r="I43" s="57" t="s">
        <v>20127</v>
      </c>
      <c r="J43" s="15" t="s">
        <v>4064</v>
      </c>
    </row>
    <row r="44" spans="2:10">
      <c r="B44" s="257">
        <v>41396</v>
      </c>
      <c r="C44" s="57">
        <v>3</v>
      </c>
      <c r="D44" s="57">
        <v>0</v>
      </c>
      <c r="E44" s="57">
        <v>0</v>
      </c>
      <c r="F44" s="57">
        <v>0</v>
      </c>
      <c r="G44" s="57" t="s">
        <v>611</v>
      </c>
      <c r="H44" s="57" t="s">
        <v>4129</v>
      </c>
      <c r="I44" s="57" t="s">
        <v>20132</v>
      </c>
      <c r="J44" s="15" t="s">
        <v>4064</v>
      </c>
    </row>
    <row r="45" spans="2:10">
      <c r="B45" s="257">
        <v>41402</v>
      </c>
      <c r="C45" s="57">
        <v>15</v>
      </c>
      <c r="D45" s="57">
        <v>15</v>
      </c>
      <c r="E45" s="57">
        <v>15</v>
      </c>
      <c r="F45" s="57">
        <v>0</v>
      </c>
      <c r="G45" s="57" t="s">
        <v>611</v>
      </c>
      <c r="H45" s="57" t="s">
        <v>4129</v>
      </c>
      <c r="I45" s="57" t="s">
        <v>20128</v>
      </c>
      <c r="J45" s="15" t="s">
        <v>4064</v>
      </c>
    </row>
    <row r="46" spans="2:10">
      <c r="B46" s="257">
        <v>41422</v>
      </c>
      <c r="C46" s="57">
        <v>0</v>
      </c>
      <c r="D46" s="57">
        <v>5</v>
      </c>
      <c r="E46" s="57">
        <v>3</v>
      </c>
      <c r="F46" s="57">
        <v>0</v>
      </c>
      <c r="G46" s="57" t="s">
        <v>611</v>
      </c>
      <c r="H46" s="57" t="s">
        <v>20129</v>
      </c>
      <c r="I46" s="57" t="s">
        <v>20130</v>
      </c>
      <c r="J46" s="15" t="s">
        <v>4064</v>
      </c>
    </row>
    <row r="47" spans="2:10">
      <c r="B47" s="257">
        <v>41435</v>
      </c>
      <c r="C47" s="57">
        <v>0</v>
      </c>
      <c r="D47" s="57">
        <v>113</v>
      </c>
      <c r="E47" s="57">
        <v>113</v>
      </c>
      <c r="F47" s="57">
        <v>113</v>
      </c>
      <c r="G47" s="57" t="s">
        <v>13991</v>
      </c>
      <c r="H47" s="57" t="s">
        <v>20129</v>
      </c>
      <c r="I47" s="57" t="s">
        <v>20127</v>
      </c>
      <c r="J47" s="15" t="s">
        <v>4064</v>
      </c>
    </row>
    <row r="48" spans="2:10">
      <c r="B48" s="257">
        <v>41436</v>
      </c>
      <c r="C48" s="57">
        <v>20</v>
      </c>
      <c r="D48" s="57">
        <v>20</v>
      </c>
      <c r="E48" s="57">
        <v>0</v>
      </c>
      <c r="F48" s="57">
        <v>0</v>
      </c>
      <c r="G48" s="57" t="s">
        <v>611</v>
      </c>
      <c r="H48" s="57" t="s">
        <v>4129</v>
      </c>
      <c r="I48" s="57" t="s">
        <v>20133</v>
      </c>
      <c r="J48" s="15" t="s">
        <v>4064</v>
      </c>
    </row>
    <row r="49" spans="2:10">
      <c r="B49" s="257">
        <v>41437</v>
      </c>
      <c r="C49" s="57">
        <v>0</v>
      </c>
      <c r="D49" s="57">
        <v>5</v>
      </c>
      <c r="E49" s="57">
        <v>0</v>
      </c>
      <c r="F49" s="57">
        <v>0</v>
      </c>
      <c r="G49" s="57" t="s">
        <v>611</v>
      </c>
      <c r="H49" s="57" t="s">
        <v>4128</v>
      </c>
      <c r="I49" s="57" t="s">
        <v>20130</v>
      </c>
      <c r="J49" s="15" t="s">
        <v>4064</v>
      </c>
    </row>
    <row r="50" spans="2:10">
      <c r="B50" s="257">
        <v>41385</v>
      </c>
      <c r="C50" s="57">
        <v>12</v>
      </c>
      <c r="D50" s="57">
        <v>12</v>
      </c>
      <c r="E50" s="57">
        <v>12</v>
      </c>
      <c r="F50" s="57">
        <v>12</v>
      </c>
      <c r="G50" s="57" t="s">
        <v>611</v>
      </c>
      <c r="H50" s="57" t="s">
        <v>1533</v>
      </c>
      <c r="I50" s="57" t="s">
        <v>12667</v>
      </c>
      <c r="J50" s="15" t="s">
        <v>4064</v>
      </c>
    </row>
    <row r="51" spans="2:10">
      <c r="B51" s="257">
        <v>41458</v>
      </c>
      <c r="C51" s="57">
        <v>0</v>
      </c>
      <c r="D51" s="57">
        <v>6</v>
      </c>
      <c r="E51" s="57">
        <v>6</v>
      </c>
      <c r="F51" s="57">
        <v>0</v>
      </c>
      <c r="G51" s="57" t="s">
        <v>611</v>
      </c>
      <c r="H51" s="57" t="s">
        <v>20134</v>
      </c>
      <c r="I51" s="57" t="s">
        <v>20130</v>
      </c>
      <c r="J51" s="15" t="s">
        <v>4064</v>
      </c>
    </row>
    <row r="52" spans="2:10" s="15" customFormat="1">
      <c r="B52" s="257">
        <v>41480</v>
      </c>
      <c r="C52" s="57">
        <v>1</v>
      </c>
      <c r="D52" s="57">
        <v>0</v>
      </c>
      <c r="E52" s="57">
        <v>0</v>
      </c>
      <c r="F52" s="57">
        <v>0</v>
      </c>
      <c r="G52" s="57" t="s">
        <v>611</v>
      </c>
      <c r="H52" s="57" t="s">
        <v>4129</v>
      </c>
      <c r="I52" s="57" t="s">
        <v>20292</v>
      </c>
      <c r="J52" s="15" t="s">
        <v>4064</v>
      </c>
    </row>
    <row r="53" spans="2:10">
      <c r="B53" s="257">
        <v>41491</v>
      </c>
      <c r="C53" s="57">
        <v>0</v>
      </c>
      <c r="D53" s="57">
        <v>5</v>
      </c>
      <c r="E53" s="57">
        <v>5</v>
      </c>
      <c r="F53" s="57">
        <v>0</v>
      </c>
      <c r="G53" s="57" t="s">
        <v>611</v>
      </c>
      <c r="H53" s="57" t="s">
        <v>20129</v>
      </c>
      <c r="I53" s="57" t="s">
        <v>20130</v>
      </c>
    </row>
    <row r="54" spans="2:10" s="15" customFormat="1">
      <c r="B54" s="257">
        <v>41499</v>
      </c>
      <c r="C54" s="57">
        <v>1</v>
      </c>
      <c r="D54" s="57">
        <v>1</v>
      </c>
      <c r="E54" s="57">
        <v>1</v>
      </c>
      <c r="F54" s="57">
        <v>1</v>
      </c>
      <c r="G54" s="57" t="s">
        <v>611</v>
      </c>
      <c r="H54" s="57" t="s">
        <v>20129</v>
      </c>
      <c r="I54" s="57" t="s">
        <v>12667</v>
      </c>
    </row>
    <row r="55" spans="2:10">
      <c r="B55" s="257">
        <v>41512</v>
      </c>
      <c r="C55" s="57">
        <v>1</v>
      </c>
      <c r="D55" s="57">
        <v>1</v>
      </c>
      <c r="E55" s="57">
        <v>1</v>
      </c>
      <c r="F55" s="57">
        <v>1</v>
      </c>
      <c r="G55" s="57" t="s">
        <v>611</v>
      </c>
      <c r="H55" s="57" t="s">
        <v>20129</v>
      </c>
      <c r="I55" s="57" t="s">
        <v>12667</v>
      </c>
    </row>
    <row r="56" spans="2:10">
      <c r="B56" s="257">
        <v>41523</v>
      </c>
      <c r="C56" s="57">
        <v>0</v>
      </c>
      <c r="D56" s="57">
        <v>20</v>
      </c>
      <c r="E56" s="57">
        <v>20</v>
      </c>
      <c r="F56" s="57">
        <v>0</v>
      </c>
      <c r="G56" s="57" t="s">
        <v>611</v>
      </c>
      <c r="H56" s="57" t="s">
        <v>4129</v>
      </c>
      <c r="I56" s="57" t="s">
        <v>20569</v>
      </c>
      <c r="J56" s="15" t="s">
        <v>4064</v>
      </c>
    </row>
    <row r="57" spans="2:10">
      <c r="B57" s="257">
        <v>41563</v>
      </c>
      <c r="C57" s="57">
        <v>1</v>
      </c>
      <c r="D57" s="57">
        <v>3</v>
      </c>
      <c r="E57" s="57">
        <v>3</v>
      </c>
      <c r="F57" s="57">
        <v>0</v>
      </c>
      <c r="G57" s="57" t="s">
        <v>611</v>
      </c>
      <c r="H57" s="57" t="s">
        <v>4129</v>
      </c>
      <c r="I57" s="57" t="s">
        <v>20130</v>
      </c>
    </row>
    <row r="58" spans="2:10">
      <c r="B58" s="257">
        <v>41569</v>
      </c>
      <c r="C58" s="57">
        <v>2</v>
      </c>
      <c r="D58" s="57">
        <v>7</v>
      </c>
      <c r="E58" s="57">
        <v>7</v>
      </c>
      <c r="F58" s="57">
        <v>2</v>
      </c>
      <c r="G58" s="57" t="s">
        <v>611</v>
      </c>
      <c r="H58" s="57" t="s">
        <v>20129</v>
      </c>
      <c r="I58" s="57" t="s">
        <v>12667</v>
      </c>
      <c r="J58" s="15"/>
    </row>
    <row r="59" spans="2:10">
      <c r="B59" s="257">
        <v>41569</v>
      </c>
      <c r="C59" s="57">
        <v>0</v>
      </c>
      <c r="D59" s="57">
        <v>0</v>
      </c>
      <c r="E59" s="57">
        <v>12</v>
      </c>
      <c r="F59" s="57">
        <v>0</v>
      </c>
      <c r="G59" s="57" t="s">
        <v>611</v>
      </c>
      <c r="H59" s="57" t="s">
        <v>4129</v>
      </c>
      <c r="I59" s="57" t="s">
        <v>20133</v>
      </c>
      <c r="J59" s="15" t="s">
        <v>4064</v>
      </c>
    </row>
    <row r="60" spans="2:10" s="15" customFormat="1">
      <c r="B60" s="257">
        <v>41849</v>
      </c>
      <c r="C60" s="57">
        <v>1</v>
      </c>
      <c r="D60" s="57">
        <v>1</v>
      </c>
      <c r="E60" s="57">
        <v>1</v>
      </c>
      <c r="F60" s="57">
        <v>0</v>
      </c>
      <c r="G60" s="57" t="s">
        <v>611</v>
      </c>
      <c r="H60" s="57" t="s">
        <v>4129</v>
      </c>
      <c r="I60" s="57" t="s">
        <v>23522</v>
      </c>
      <c r="J60" s="15" t="s">
        <v>4064</v>
      </c>
    </row>
    <row r="61" spans="2:10" s="15" customFormat="1">
      <c r="B61" s="257">
        <v>41873</v>
      </c>
      <c r="C61" s="57">
        <v>17</v>
      </c>
      <c r="D61" s="57">
        <v>30</v>
      </c>
      <c r="E61" s="57">
        <v>40</v>
      </c>
      <c r="F61" s="57">
        <v>24</v>
      </c>
      <c r="G61" s="57" t="s">
        <v>13991</v>
      </c>
      <c r="H61" s="57" t="s">
        <v>23560</v>
      </c>
      <c r="I61" s="57" t="s">
        <v>23561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60"/>
  <sheetViews>
    <sheetView workbookViewId="0">
      <selection sqref="A1:E560"/>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20552</v>
      </c>
      <c r="B1" s="425" t="s">
        <v>22742</v>
      </c>
      <c r="C1" s="422" t="s">
        <v>8</v>
      </c>
      <c r="D1" s="426" t="s">
        <v>9</v>
      </c>
      <c r="E1" s="371" t="s">
        <v>20556</v>
      </c>
    </row>
    <row r="2" spans="1:5">
      <c r="A2" s="173" t="s">
        <v>6141</v>
      </c>
      <c r="B2" s="173" t="s">
        <v>10279</v>
      </c>
      <c r="C2" s="173" t="s">
        <v>1658</v>
      </c>
      <c r="D2" s="173" t="s">
        <v>3381</v>
      </c>
      <c r="E2" s="372">
        <v>41250</v>
      </c>
    </row>
    <row r="3" spans="1:5">
      <c r="A3" s="57" t="s">
        <v>1951</v>
      </c>
      <c r="B3" s="173" t="s">
        <v>9780</v>
      </c>
      <c r="C3" s="57" t="s">
        <v>1295</v>
      </c>
      <c r="D3" s="173" t="s">
        <v>1299</v>
      </c>
      <c r="E3" s="257">
        <v>41250</v>
      </c>
    </row>
    <row r="4" spans="1:5">
      <c r="A4" s="57" t="s">
        <v>1945</v>
      </c>
      <c r="B4" s="173" t="s">
        <v>9778</v>
      </c>
      <c r="C4" s="57" t="s">
        <v>1191</v>
      </c>
      <c r="D4" s="173" t="s">
        <v>1947</v>
      </c>
      <c r="E4" s="257">
        <v>41250</v>
      </c>
    </row>
    <row r="5" spans="1:5">
      <c r="A5" s="57" t="s">
        <v>1402</v>
      </c>
      <c r="B5" s="173" t="s">
        <v>9489</v>
      </c>
      <c r="C5" s="57" t="s">
        <v>212</v>
      </c>
      <c r="D5" s="173" t="s">
        <v>608</v>
      </c>
      <c r="E5" s="257">
        <v>41250</v>
      </c>
    </row>
    <row r="6" spans="1:5">
      <c r="A6" s="57" t="s">
        <v>6485</v>
      </c>
      <c r="B6" s="173" t="s">
        <v>10493</v>
      </c>
      <c r="C6" s="57" t="s">
        <v>3926</v>
      </c>
      <c r="D6" s="173" t="s">
        <v>4098</v>
      </c>
      <c r="E6" s="257">
        <v>41250</v>
      </c>
    </row>
    <row r="7" spans="1:5">
      <c r="A7" s="57" t="s">
        <v>5930</v>
      </c>
      <c r="B7" s="173" t="s">
        <v>9921</v>
      </c>
      <c r="C7" s="57" t="s">
        <v>2488</v>
      </c>
      <c r="D7" s="173" t="s">
        <v>3888</v>
      </c>
      <c r="E7" s="257">
        <v>41250</v>
      </c>
    </row>
    <row r="8" spans="1:5">
      <c r="A8" s="57" t="s">
        <v>5228</v>
      </c>
      <c r="B8" s="173" t="s">
        <v>10665</v>
      </c>
      <c r="C8" s="57" t="s">
        <v>1526</v>
      </c>
      <c r="D8" s="173" t="s">
        <v>5160</v>
      </c>
      <c r="E8" s="257">
        <v>41250</v>
      </c>
    </row>
    <row r="9" spans="1:5">
      <c r="A9" s="57" t="s">
        <v>6215</v>
      </c>
      <c r="B9" s="173" t="s">
        <v>9584</v>
      </c>
      <c r="C9" s="57" t="s">
        <v>1638</v>
      </c>
      <c r="D9" s="173" t="s">
        <v>3823</v>
      </c>
      <c r="E9" s="257">
        <v>41250</v>
      </c>
    </row>
    <row r="10" spans="1:5">
      <c r="A10" s="57" t="s">
        <v>8217</v>
      </c>
      <c r="B10" s="173" t="s">
        <v>10602</v>
      </c>
      <c r="C10" s="57" t="s">
        <v>165</v>
      </c>
      <c r="D10" s="173" t="s">
        <v>4959</v>
      </c>
      <c r="E10" s="257">
        <v>41250</v>
      </c>
    </row>
    <row r="11" spans="1:5">
      <c r="A11" s="57" t="s">
        <v>4708</v>
      </c>
      <c r="B11" s="173" t="s">
        <v>10525</v>
      </c>
      <c r="C11" s="57" t="s">
        <v>1526</v>
      </c>
      <c r="D11" s="173" t="s">
        <v>4678</v>
      </c>
      <c r="E11" s="257">
        <v>41278</v>
      </c>
    </row>
    <row r="12" spans="1:5">
      <c r="A12" s="57" t="s">
        <v>11821</v>
      </c>
      <c r="B12" s="173" t="s">
        <v>11602</v>
      </c>
      <c r="C12" s="57" t="s">
        <v>7912</v>
      </c>
      <c r="D12" s="173" t="s">
        <v>8142</v>
      </c>
      <c r="E12" s="257">
        <v>41292</v>
      </c>
    </row>
    <row r="13" spans="1:5">
      <c r="A13" s="57" t="s">
        <v>5633</v>
      </c>
      <c r="B13" s="173" t="s">
        <v>9886</v>
      </c>
      <c r="C13" s="57" t="s">
        <v>2379</v>
      </c>
      <c r="D13" s="173" t="s">
        <v>3881</v>
      </c>
      <c r="E13" s="257">
        <v>41292</v>
      </c>
    </row>
    <row r="14" spans="1:5">
      <c r="A14" s="57" t="s">
        <v>438</v>
      </c>
      <c r="B14" s="173" t="s">
        <v>9527</v>
      </c>
      <c r="C14" s="57" t="s">
        <v>120</v>
      </c>
      <c r="D14" s="173" t="s">
        <v>313</v>
      </c>
      <c r="E14" s="257">
        <v>41292</v>
      </c>
    </row>
    <row r="15" spans="1:5">
      <c r="A15" s="57" t="s">
        <v>436</v>
      </c>
      <c r="B15" s="173" t="s">
        <v>9529</v>
      </c>
      <c r="C15" s="57" t="s">
        <v>118</v>
      </c>
      <c r="D15" s="173" t="s">
        <v>318</v>
      </c>
      <c r="E15" s="257">
        <v>41301</v>
      </c>
    </row>
    <row r="16" spans="1:5">
      <c r="A16" s="57" t="s">
        <v>5130</v>
      </c>
      <c r="B16" s="173" t="s">
        <v>10204</v>
      </c>
      <c r="C16" s="57" t="s">
        <v>3185</v>
      </c>
      <c r="D16" s="173" t="s">
        <v>3201</v>
      </c>
      <c r="E16" s="257">
        <v>41320</v>
      </c>
    </row>
    <row r="17" spans="1:5">
      <c r="A17" s="57" t="s">
        <v>8104</v>
      </c>
      <c r="B17" s="173" t="s">
        <v>11011</v>
      </c>
      <c r="C17" s="57" t="s">
        <v>4726</v>
      </c>
      <c r="D17" s="173" t="s">
        <v>6096</v>
      </c>
      <c r="E17" s="257">
        <v>41320</v>
      </c>
    </row>
    <row r="18" spans="1:5">
      <c r="A18" s="57" t="s">
        <v>2366</v>
      </c>
      <c r="B18" s="173" t="s">
        <v>9874</v>
      </c>
      <c r="C18" s="57" t="s">
        <v>2312</v>
      </c>
      <c r="D18" s="173" t="s">
        <v>2316</v>
      </c>
      <c r="E18" s="257">
        <v>41320</v>
      </c>
    </row>
    <row r="19" spans="1:5">
      <c r="A19" s="57" t="s">
        <v>7177</v>
      </c>
      <c r="B19" s="173" t="s">
        <v>11003</v>
      </c>
      <c r="C19" s="57" t="s">
        <v>4726</v>
      </c>
      <c r="D19" s="173" t="s">
        <v>6083</v>
      </c>
      <c r="E19" s="257">
        <v>41320</v>
      </c>
    </row>
    <row r="20" spans="1:5">
      <c r="A20" s="57" t="s">
        <v>7356</v>
      </c>
      <c r="B20" s="173" t="s">
        <v>10778</v>
      </c>
      <c r="C20" s="57" t="s">
        <v>4726</v>
      </c>
      <c r="D20" s="173" t="s">
        <v>5407</v>
      </c>
      <c r="E20" s="257">
        <v>41320</v>
      </c>
    </row>
    <row r="21" spans="1:5">
      <c r="A21" s="57" t="s">
        <v>9723</v>
      </c>
      <c r="B21" s="173" t="s">
        <v>9726</v>
      </c>
      <c r="C21" s="57" t="s">
        <v>1862</v>
      </c>
      <c r="D21" s="173" t="s">
        <v>4694</v>
      </c>
      <c r="E21" s="257">
        <v>41320</v>
      </c>
    </row>
    <row r="22" spans="1:5">
      <c r="A22" s="57" t="s">
        <v>8566</v>
      </c>
      <c r="B22" s="173" t="s">
        <v>11261</v>
      </c>
      <c r="C22" s="57" t="s">
        <v>6946</v>
      </c>
      <c r="D22" s="173" t="s">
        <v>6948</v>
      </c>
      <c r="E22" s="257">
        <v>41320</v>
      </c>
    </row>
    <row r="23" spans="1:5">
      <c r="A23" s="57" t="s">
        <v>7522</v>
      </c>
      <c r="B23" s="173" t="s">
        <v>10202</v>
      </c>
      <c r="C23" s="57" t="s">
        <v>3185</v>
      </c>
      <c r="D23" s="173" t="s">
        <v>3200</v>
      </c>
      <c r="E23" s="257">
        <v>41320</v>
      </c>
    </row>
    <row r="24" spans="1:5">
      <c r="A24" s="57" t="s">
        <v>8106</v>
      </c>
      <c r="B24" s="173" t="s">
        <v>11013</v>
      </c>
      <c r="C24" s="57" t="s">
        <v>4726</v>
      </c>
      <c r="D24" s="173" t="s">
        <v>6100</v>
      </c>
      <c r="E24" s="257">
        <v>41320</v>
      </c>
    </row>
    <row r="25" spans="1:5">
      <c r="A25" s="57" t="s">
        <v>6488</v>
      </c>
      <c r="B25" s="173" t="s">
        <v>10497</v>
      </c>
      <c r="C25" s="57" t="s">
        <v>3926</v>
      </c>
      <c r="D25" s="173" t="s">
        <v>4104</v>
      </c>
      <c r="E25" s="257">
        <v>41320</v>
      </c>
    </row>
    <row r="26" spans="1:5">
      <c r="A26" s="57" t="s">
        <v>13220</v>
      </c>
      <c r="B26" s="173" t="s">
        <v>11859</v>
      </c>
      <c r="C26" s="57" t="s">
        <v>11854</v>
      </c>
      <c r="D26" s="173" t="s">
        <v>11856</v>
      </c>
      <c r="E26" s="257">
        <v>41320</v>
      </c>
    </row>
    <row r="27" spans="1:5">
      <c r="A27" s="57" t="s">
        <v>8956</v>
      </c>
      <c r="B27" s="173" t="s">
        <v>11497</v>
      </c>
      <c r="C27" s="57" t="s">
        <v>7672</v>
      </c>
      <c r="D27" s="173" t="s">
        <v>7674</v>
      </c>
      <c r="E27" s="257">
        <v>41320</v>
      </c>
    </row>
    <row r="28" spans="1:5">
      <c r="A28" s="57" t="s">
        <v>447</v>
      </c>
      <c r="B28" s="173" t="s">
        <v>9517</v>
      </c>
      <c r="C28" s="57" t="s">
        <v>130</v>
      </c>
      <c r="D28" s="173" t="s">
        <v>1466</v>
      </c>
      <c r="E28" s="257">
        <v>41320</v>
      </c>
    </row>
    <row r="29" spans="1:5">
      <c r="A29" s="57" t="s">
        <v>1204</v>
      </c>
      <c r="B29" s="173" t="s">
        <v>9655</v>
      </c>
      <c r="C29" s="57" t="s">
        <v>2904</v>
      </c>
      <c r="D29" s="173" t="s">
        <v>1215</v>
      </c>
      <c r="E29" s="257">
        <v>41320</v>
      </c>
    </row>
    <row r="30" spans="1:5">
      <c r="A30" s="57" t="s">
        <v>1186</v>
      </c>
      <c r="B30" s="173" t="s">
        <v>9627</v>
      </c>
      <c r="C30" s="57" t="s">
        <v>1730</v>
      </c>
      <c r="D30" s="173" t="s">
        <v>1181</v>
      </c>
      <c r="E30" s="257">
        <v>41320</v>
      </c>
    </row>
    <row r="31" spans="1:5">
      <c r="A31" s="57" t="s">
        <v>15195</v>
      </c>
      <c r="B31" s="173" t="s">
        <v>11775</v>
      </c>
      <c r="C31" s="57" t="s">
        <v>1640</v>
      </c>
      <c r="D31" s="173" t="s">
        <v>9368</v>
      </c>
      <c r="E31" s="257">
        <v>41320</v>
      </c>
    </row>
    <row r="32" spans="1:5">
      <c r="A32" s="57" t="s">
        <v>4552</v>
      </c>
      <c r="B32" s="173" t="s">
        <v>10150</v>
      </c>
      <c r="C32" s="57" t="s">
        <v>3052</v>
      </c>
      <c r="D32" s="173" t="s">
        <v>3054</v>
      </c>
      <c r="E32" s="257">
        <v>41334</v>
      </c>
    </row>
    <row r="33" spans="1:5">
      <c r="A33" s="57" t="s">
        <v>5327</v>
      </c>
      <c r="B33" s="173" t="s">
        <v>9703</v>
      </c>
      <c r="C33" s="57" t="s">
        <v>1837</v>
      </c>
      <c r="D33" s="173" t="s">
        <v>3843</v>
      </c>
      <c r="E33" s="257">
        <v>41334</v>
      </c>
    </row>
    <row r="34" spans="1:5">
      <c r="A34" s="57" t="s">
        <v>6140</v>
      </c>
      <c r="B34" s="173" t="s">
        <v>10277</v>
      </c>
      <c r="C34" s="57" t="s">
        <v>1322</v>
      </c>
      <c r="D34" s="173" t="s">
        <v>3378</v>
      </c>
      <c r="E34" s="257">
        <v>41334</v>
      </c>
    </row>
    <row r="35" spans="1:5">
      <c r="A35" s="57" t="s">
        <v>2014</v>
      </c>
      <c r="B35" s="173" t="s">
        <v>9689</v>
      </c>
      <c r="C35" s="57" t="s">
        <v>1811</v>
      </c>
      <c r="D35" s="173" t="s">
        <v>1991</v>
      </c>
      <c r="E35" s="257">
        <v>41341</v>
      </c>
    </row>
    <row r="36" spans="1:5">
      <c r="A36" s="57" t="s">
        <v>1415</v>
      </c>
      <c r="B36" s="173" t="s">
        <v>9494</v>
      </c>
      <c r="C36" s="57" t="s">
        <v>216</v>
      </c>
      <c r="D36" s="173" t="s">
        <v>111</v>
      </c>
      <c r="E36" s="257">
        <v>41341</v>
      </c>
    </row>
    <row r="37" spans="1:5">
      <c r="A37" s="57" t="s">
        <v>9281</v>
      </c>
      <c r="B37" s="173" t="s">
        <v>11360</v>
      </c>
      <c r="C37" s="57" t="s">
        <v>1809</v>
      </c>
      <c r="D37" s="173" t="s">
        <v>7291</v>
      </c>
      <c r="E37" s="257">
        <v>41351</v>
      </c>
    </row>
    <row r="38" spans="1:5">
      <c r="A38" s="57" t="s">
        <v>5245</v>
      </c>
      <c r="B38" s="173" t="s">
        <v>10474</v>
      </c>
      <c r="C38" s="57" t="s">
        <v>3926</v>
      </c>
      <c r="D38" s="173" t="s">
        <v>3972</v>
      </c>
      <c r="E38" s="257">
        <v>41351</v>
      </c>
    </row>
    <row r="39" spans="1:5">
      <c r="A39" s="57" t="s">
        <v>2558</v>
      </c>
      <c r="B39" s="173" t="s">
        <v>9880</v>
      </c>
      <c r="C39" s="57" t="s">
        <v>2371</v>
      </c>
      <c r="D39" s="173" t="s">
        <v>2373</v>
      </c>
      <c r="E39" s="257">
        <v>41351</v>
      </c>
    </row>
    <row r="40" spans="1:5">
      <c r="A40" s="57" t="s">
        <v>5206</v>
      </c>
      <c r="B40" s="173" t="s">
        <v>9897</v>
      </c>
      <c r="C40" s="57" t="s">
        <v>2401</v>
      </c>
      <c r="D40" s="173" t="s">
        <v>3883</v>
      </c>
      <c r="E40" s="257">
        <v>41355</v>
      </c>
    </row>
    <row r="41" spans="1:5">
      <c r="A41" s="57" t="s">
        <v>15086</v>
      </c>
      <c r="B41" s="173" t="s">
        <v>12182</v>
      </c>
      <c r="C41" s="57" t="s">
        <v>3052</v>
      </c>
      <c r="D41" s="173" t="s">
        <v>12179</v>
      </c>
      <c r="E41" s="257">
        <v>41355</v>
      </c>
    </row>
    <row r="42" spans="1:5">
      <c r="A42" s="57" t="s">
        <v>12106</v>
      </c>
      <c r="B42" s="173" t="s">
        <v>11655</v>
      </c>
      <c r="C42" s="57" t="s">
        <v>8312</v>
      </c>
      <c r="D42" s="173" t="s">
        <v>12107</v>
      </c>
      <c r="E42" s="257">
        <v>41355</v>
      </c>
    </row>
    <row r="43" spans="1:5">
      <c r="A43" s="57" t="s">
        <v>13413</v>
      </c>
      <c r="B43" s="173" t="s">
        <v>10673</v>
      </c>
      <c r="C43" s="10" t="s">
        <v>5172</v>
      </c>
      <c r="D43" s="173" t="s">
        <v>5174</v>
      </c>
      <c r="E43" s="257">
        <v>41362</v>
      </c>
    </row>
    <row r="44" spans="1:5">
      <c r="A44" s="57" t="s">
        <v>3539</v>
      </c>
      <c r="B44" s="173" t="s">
        <v>9650</v>
      </c>
      <c r="C44" s="10" t="s">
        <v>924</v>
      </c>
      <c r="D44" s="173" t="s">
        <v>1232</v>
      </c>
      <c r="E44" s="257">
        <v>41369</v>
      </c>
    </row>
    <row r="45" spans="1:5">
      <c r="A45" s="57" t="s">
        <v>413</v>
      </c>
      <c r="B45" s="173" t="s">
        <v>9481</v>
      </c>
      <c r="C45" s="10" t="s">
        <v>204</v>
      </c>
      <c r="D45" s="173" t="s">
        <v>92</v>
      </c>
      <c r="E45" s="257">
        <v>41376</v>
      </c>
    </row>
    <row r="46" spans="1:5">
      <c r="A46" s="57" t="s">
        <v>7340</v>
      </c>
      <c r="B46" s="173" t="s">
        <v>9777</v>
      </c>
      <c r="C46" s="10" t="s">
        <v>1169</v>
      </c>
      <c r="D46" s="173" t="s">
        <v>1944</v>
      </c>
      <c r="E46" s="257">
        <v>41376</v>
      </c>
    </row>
    <row r="47" spans="1:5">
      <c r="A47" s="57" t="s">
        <v>5149</v>
      </c>
      <c r="B47" s="173" t="s">
        <v>10464</v>
      </c>
      <c r="C47" s="10" t="s">
        <v>3926</v>
      </c>
      <c r="D47" s="173" t="s">
        <v>3955</v>
      </c>
      <c r="E47" s="257">
        <v>41383</v>
      </c>
    </row>
    <row r="48" spans="1:5">
      <c r="A48" s="57" t="s">
        <v>2008</v>
      </c>
      <c r="B48" s="173" t="s">
        <v>9549</v>
      </c>
      <c r="C48" s="10" t="s">
        <v>1549</v>
      </c>
      <c r="D48" s="173" t="s">
        <v>1551</v>
      </c>
      <c r="E48" s="257">
        <v>41390</v>
      </c>
    </row>
    <row r="49" spans="1:5">
      <c r="A49" s="57" t="s">
        <v>17478</v>
      </c>
      <c r="B49" s="173" t="s">
        <v>16992</v>
      </c>
      <c r="C49" s="10" t="s">
        <v>13687</v>
      </c>
      <c r="D49" s="173" t="s">
        <v>16010</v>
      </c>
      <c r="E49" s="257">
        <v>41404</v>
      </c>
    </row>
    <row r="50" spans="1:5">
      <c r="A50" s="57" t="s">
        <v>5063</v>
      </c>
      <c r="B50" s="173" t="s">
        <v>10271</v>
      </c>
      <c r="C50" s="10" t="s">
        <v>3289</v>
      </c>
      <c r="D50" s="173" t="s">
        <v>4635</v>
      </c>
      <c r="E50" s="257">
        <v>41404</v>
      </c>
    </row>
    <row r="51" spans="1:5">
      <c r="A51" s="57" t="s">
        <v>5780</v>
      </c>
      <c r="B51" s="173" t="s">
        <v>10194</v>
      </c>
      <c r="C51" s="10" t="s">
        <v>3185</v>
      </c>
      <c r="D51" s="173" t="s">
        <v>3192</v>
      </c>
      <c r="E51" s="257">
        <v>41404</v>
      </c>
    </row>
    <row r="52" spans="1:5">
      <c r="A52" s="57" t="s">
        <v>5642</v>
      </c>
      <c r="B52" s="173" t="s">
        <v>10229</v>
      </c>
      <c r="C52" s="10" t="s">
        <v>3185</v>
      </c>
      <c r="D52" s="173" t="s">
        <v>4744</v>
      </c>
      <c r="E52" s="257">
        <v>41404</v>
      </c>
    </row>
    <row r="53" spans="1:5">
      <c r="A53" s="57" t="s">
        <v>15655</v>
      </c>
      <c r="B53" s="173" t="s">
        <v>12164</v>
      </c>
      <c r="C53" s="10" t="s">
        <v>12132</v>
      </c>
      <c r="D53" s="173" t="s">
        <v>14707</v>
      </c>
      <c r="E53" s="257">
        <v>41411</v>
      </c>
    </row>
    <row r="54" spans="1:5">
      <c r="A54" s="57" t="s">
        <v>1264</v>
      </c>
      <c r="B54" s="173" t="s">
        <v>9701</v>
      </c>
      <c r="C54" s="10" t="s">
        <v>168</v>
      </c>
      <c r="D54" s="173" t="s">
        <v>1209</v>
      </c>
      <c r="E54" s="257">
        <v>41411</v>
      </c>
    </row>
    <row r="55" spans="1:5">
      <c r="A55" s="57" t="s">
        <v>15965</v>
      </c>
      <c r="B55" s="173" t="s">
        <v>11784</v>
      </c>
      <c r="C55" s="10" t="s">
        <v>9381</v>
      </c>
      <c r="D55" s="173" t="s">
        <v>9395</v>
      </c>
      <c r="E55" s="257">
        <v>41411</v>
      </c>
    </row>
    <row r="56" spans="1:5">
      <c r="A56" s="57" t="s">
        <v>16993</v>
      </c>
      <c r="B56" s="173" t="s">
        <v>16996</v>
      </c>
      <c r="C56" s="10" t="s">
        <v>13807</v>
      </c>
      <c r="D56" s="173" t="s">
        <v>16014</v>
      </c>
      <c r="E56" s="257">
        <v>41418</v>
      </c>
    </row>
    <row r="57" spans="1:5">
      <c r="A57" s="57" t="s">
        <v>11647</v>
      </c>
      <c r="B57" s="173" t="s">
        <v>11649</v>
      </c>
      <c r="C57" s="10" t="s">
        <v>8291</v>
      </c>
      <c r="D57" s="173" t="s">
        <v>15732</v>
      </c>
      <c r="E57" s="257">
        <v>41418</v>
      </c>
    </row>
    <row r="58" spans="1:5">
      <c r="A58" s="57" t="s">
        <v>394</v>
      </c>
      <c r="B58" s="173" t="s">
        <v>9498</v>
      </c>
      <c r="C58" s="10" t="s">
        <v>180</v>
      </c>
      <c r="D58" s="173" t="s">
        <v>46</v>
      </c>
      <c r="E58" s="257">
        <v>41418</v>
      </c>
    </row>
    <row r="59" spans="1:5">
      <c r="A59" s="57" t="s">
        <v>17767</v>
      </c>
      <c r="B59" s="173" t="s">
        <v>17266</v>
      </c>
      <c r="C59" s="10" t="s">
        <v>167</v>
      </c>
      <c r="D59" s="173" t="s">
        <v>17263</v>
      </c>
      <c r="E59" s="257">
        <v>41418</v>
      </c>
    </row>
    <row r="60" spans="1:5">
      <c r="A60" s="57" t="s">
        <v>14525</v>
      </c>
      <c r="B60" s="173" t="s">
        <v>12263</v>
      </c>
      <c r="C60" s="10" t="s">
        <v>12259</v>
      </c>
      <c r="D60" s="173" t="s">
        <v>12260</v>
      </c>
      <c r="E60" s="257">
        <v>41418</v>
      </c>
    </row>
    <row r="61" spans="1:5">
      <c r="A61" s="57" t="s">
        <v>13150</v>
      </c>
      <c r="B61" s="173" t="s">
        <v>11632</v>
      </c>
      <c r="C61" s="10" t="s">
        <v>6678</v>
      </c>
      <c r="D61" s="173" t="s">
        <v>8859</v>
      </c>
      <c r="E61" s="257">
        <v>41435</v>
      </c>
    </row>
    <row r="62" spans="1:5">
      <c r="A62" s="57" t="s">
        <v>12060</v>
      </c>
      <c r="B62" s="173" t="s">
        <v>11334</v>
      </c>
      <c r="C62" s="10" t="s">
        <v>7226</v>
      </c>
      <c r="D62" s="173" t="s">
        <v>7228</v>
      </c>
      <c r="E62" s="257">
        <v>41446</v>
      </c>
    </row>
    <row r="63" spans="1:5">
      <c r="A63" s="57" t="s">
        <v>5335</v>
      </c>
      <c r="B63" s="173" t="s">
        <v>10468</v>
      </c>
      <c r="C63" s="10" t="s">
        <v>3926</v>
      </c>
      <c r="D63" s="173" t="s">
        <v>3962</v>
      </c>
      <c r="E63" s="257">
        <v>41446</v>
      </c>
    </row>
    <row r="64" spans="1:5">
      <c r="A64" s="57" t="s">
        <v>17626</v>
      </c>
      <c r="B64" s="173" t="s">
        <v>17383</v>
      </c>
      <c r="C64" s="10" t="s">
        <v>167</v>
      </c>
      <c r="D64" s="173" t="s">
        <v>17381</v>
      </c>
      <c r="E64" s="257">
        <v>41451</v>
      </c>
    </row>
    <row r="65" spans="1:5">
      <c r="A65" s="57" t="s">
        <v>9300</v>
      </c>
      <c r="B65" s="173" t="s">
        <v>11686</v>
      </c>
      <c r="C65" s="10" t="s">
        <v>8670</v>
      </c>
      <c r="D65" s="173" t="s">
        <v>8672</v>
      </c>
      <c r="E65" s="257">
        <v>41451</v>
      </c>
    </row>
    <row r="66" spans="1:5">
      <c r="A66" s="57" t="s">
        <v>5782</v>
      </c>
      <c r="B66" s="173" t="s">
        <v>10264</v>
      </c>
      <c r="C66" s="10" t="s">
        <v>3275</v>
      </c>
      <c r="D66" s="173" t="s">
        <v>4630</v>
      </c>
      <c r="E66" s="257">
        <v>41451</v>
      </c>
    </row>
    <row r="67" spans="1:5">
      <c r="A67" s="57" t="s">
        <v>8109</v>
      </c>
      <c r="B67" s="173" t="s">
        <v>11017</v>
      </c>
      <c r="C67" s="10" t="s">
        <v>4726</v>
      </c>
      <c r="D67" s="173" t="s">
        <v>6164</v>
      </c>
      <c r="E67" s="257">
        <v>41460</v>
      </c>
    </row>
    <row r="68" spans="1:5">
      <c r="A68" s="57" t="s">
        <v>2196</v>
      </c>
      <c r="B68" s="173" t="s">
        <v>9657</v>
      </c>
      <c r="C68" s="10" t="s">
        <v>1778</v>
      </c>
      <c r="D68" s="173" t="s">
        <v>1282</v>
      </c>
      <c r="E68" s="257">
        <v>41460</v>
      </c>
    </row>
    <row r="69" spans="1:5">
      <c r="A69" s="57" t="s">
        <v>6799</v>
      </c>
      <c r="B69" s="173" t="s">
        <v>11001</v>
      </c>
      <c r="C69" s="10" t="s">
        <v>4726</v>
      </c>
      <c r="D69" s="173" t="s">
        <v>6079</v>
      </c>
      <c r="E69" s="257">
        <v>41467</v>
      </c>
    </row>
    <row r="70" spans="1:5">
      <c r="A70" s="57" t="s">
        <v>20188</v>
      </c>
      <c r="B70" s="173" t="s">
        <v>11683</v>
      </c>
      <c r="C70" s="10" t="s">
        <v>8661</v>
      </c>
      <c r="D70" s="173" t="s">
        <v>19472</v>
      </c>
      <c r="E70" s="257">
        <v>41474</v>
      </c>
    </row>
    <row r="71" spans="1:5">
      <c r="A71" s="57" t="s">
        <v>4396</v>
      </c>
      <c r="B71" s="173" t="s">
        <v>9761</v>
      </c>
      <c r="C71" s="10" t="s">
        <v>1923</v>
      </c>
      <c r="D71" s="173" t="s">
        <v>4397</v>
      </c>
      <c r="E71" s="257">
        <v>41474</v>
      </c>
    </row>
    <row r="72" spans="1:5">
      <c r="A72" s="57" t="s">
        <v>8117</v>
      </c>
      <c r="B72" s="173" t="s">
        <v>11080</v>
      </c>
      <c r="C72" s="10" t="s">
        <v>4726</v>
      </c>
      <c r="D72" s="173" t="s">
        <v>6354</v>
      </c>
      <c r="E72" s="257">
        <v>41474</v>
      </c>
    </row>
    <row r="73" spans="1:5">
      <c r="A73" s="57" t="s">
        <v>20023</v>
      </c>
      <c r="B73" s="173" t="s">
        <v>17837</v>
      </c>
      <c r="C73" s="10" t="s">
        <v>13724</v>
      </c>
      <c r="D73" s="173" t="s">
        <v>18147</v>
      </c>
      <c r="E73" s="257">
        <v>41474</v>
      </c>
    </row>
    <row r="74" spans="1:5">
      <c r="A74" s="57" t="s">
        <v>19310</v>
      </c>
      <c r="B74" s="173" t="s">
        <v>17783</v>
      </c>
      <c r="C74" s="10" t="s">
        <v>8299</v>
      </c>
      <c r="D74" s="173" t="s">
        <v>20309</v>
      </c>
      <c r="E74" s="257">
        <v>41474</v>
      </c>
    </row>
    <row r="75" spans="1:5">
      <c r="A75" s="57" t="s">
        <v>7384</v>
      </c>
      <c r="B75" s="173" t="s">
        <v>11145</v>
      </c>
      <c r="C75" s="10" t="s">
        <v>6517</v>
      </c>
      <c r="D75" s="173" t="s">
        <v>6556</v>
      </c>
      <c r="E75" s="257">
        <v>41474</v>
      </c>
    </row>
    <row r="76" spans="1:5">
      <c r="A76" s="57" t="s">
        <v>13425</v>
      </c>
      <c r="B76" s="173" t="s">
        <v>11453</v>
      </c>
      <c r="C76" s="10" t="s">
        <v>1601</v>
      </c>
      <c r="D76" s="173" t="s">
        <v>7578</v>
      </c>
      <c r="E76" s="257">
        <v>41474</v>
      </c>
    </row>
    <row r="77" spans="1:5">
      <c r="A77" s="57" t="s">
        <v>13557</v>
      </c>
      <c r="B77" s="173" t="s">
        <v>11341</v>
      </c>
      <c r="C77" s="10" t="s">
        <v>7231</v>
      </c>
      <c r="D77" s="173" t="s">
        <v>7253</v>
      </c>
      <c r="E77" s="257">
        <v>41474</v>
      </c>
    </row>
    <row r="78" spans="1:5">
      <c r="A78" s="57" t="s">
        <v>442</v>
      </c>
      <c r="B78" s="173" t="s">
        <v>9522</v>
      </c>
      <c r="C78" s="10" t="s">
        <v>125</v>
      </c>
      <c r="D78" s="173" t="s">
        <v>345</v>
      </c>
      <c r="E78" s="257">
        <v>41474</v>
      </c>
    </row>
    <row r="79" spans="1:5">
      <c r="A79" s="57" t="s">
        <v>1680</v>
      </c>
      <c r="B79" s="173" t="s">
        <v>9602</v>
      </c>
      <c r="C79" s="10" t="s">
        <v>813</v>
      </c>
      <c r="D79" s="173" t="s">
        <v>959</v>
      </c>
      <c r="E79" s="257">
        <v>41474</v>
      </c>
    </row>
    <row r="80" spans="1:5">
      <c r="A80" s="57" t="s">
        <v>1250</v>
      </c>
      <c r="B80" s="173" t="s">
        <v>9727</v>
      </c>
      <c r="C80" s="10" t="s">
        <v>1864</v>
      </c>
      <c r="D80" s="173" t="s">
        <v>1251</v>
      </c>
      <c r="E80" s="257">
        <v>41474</v>
      </c>
    </row>
    <row r="81" spans="1:5">
      <c r="A81" s="57" t="s">
        <v>446</v>
      </c>
      <c r="B81" s="173" t="s">
        <v>9518</v>
      </c>
      <c r="C81" s="10" t="s">
        <v>129</v>
      </c>
      <c r="D81" s="173" t="s">
        <v>331</v>
      </c>
      <c r="E81" s="257">
        <v>41474</v>
      </c>
    </row>
    <row r="82" spans="1:5">
      <c r="A82" s="57" t="s">
        <v>1248</v>
      </c>
      <c r="B82" s="173" t="s">
        <v>9596</v>
      </c>
      <c r="C82" s="10" t="s">
        <v>703</v>
      </c>
      <c r="D82" s="173" t="s">
        <v>885</v>
      </c>
      <c r="E82" s="257">
        <v>41474</v>
      </c>
    </row>
    <row r="83" spans="1:5">
      <c r="A83" s="57" t="s">
        <v>391</v>
      </c>
      <c r="B83" s="173" t="s">
        <v>9471</v>
      </c>
      <c r="C83" s="10" t="s">
        <v>176</v>
      </c>
      <c r="D83" s="173" t="s">
        <v>38</v>
      </c>
      <c r="E83" s="257">
        <v>41474</v>
      </c>
    </row>
    <row r="84" spans="1:5">
      <c r="A84" s="57" t="s">
        <v>2013</v>
      </c>
      <c r="B84" s="173" t="s">
        <v>9729</v>
      </c>
      <c r="C84" s="10" t="s">
        <v>1872</v>
      </c>
      <c r="D84" s="173" t="s">
        <v>1989</v>
      </c>
      <c r="E84" s="257">
        <v>41474</v>
      </c>
    </row>
    <row r="85" spans="1:5">
      <c r="A85" s="57" t="s">
        <v>1406</v>
      </c>
      <c r="B85" s="173" t="s">
        <v>9490</v>
      </c>
      <c r="C85" s="10" t="s">
        <v>213</v>
      </c>
      <c r="D85" s="173" t="s">
        <v>106</v>
      </c>
      <c r="E85" s="257">
        <v>41474</v>
      </c>
    </row>
    <row r="86" spans="1:5">
      <c r="A86" s="57" t="s">
        <v>11983</v>
      </c>
      <c r="B86" s="173" t="s">
        <v>9722</v>
      </c>
      <c r="C86" s="10" t="s">
        <v>1858</v>
      </c>
      <c r="D86" s="173" t="s">
        <v>1860</v>
      </c>
      <c r="E86" s="257">
        <v>41474</v>
      </c>
    </row>
    <row r="87" spans="1:5">
      <c r="A87" s="57" t="s">
        <v>5324</v>
      </c>
      <c r="B87" s="173" t="s">
        <v>9637</v>
      </c>
      <c r="C87" s="10" t="s">
        <v>909</v>
      </c>
      <c r="D87" s="173" t="s">
        <v>3832</v>
      </c>
      <c r="E87" s="257">
        <v>41474</v>
      </c>
    </row>
    <row r="88" spans="1:5">
      <c r="A88" s="57" t="s">
        <v>9412</v>
      </c>
      <c r="B88" s="173" t="s">
        <v>9665</v>
      </c>
      <c r="C88" s="10" t="s">
        <v>1794</v>
      </c>
      <c r="D88" s="173" t="s">
        <v>1242</v>
      </c>
      <c r="E88" s="257">
        <v>41474</v>
      </c>
    </row>
    <row r="89" spans="1:5">
      <c r="A89" s="57" t="s">
        <v>1252</v>
      </c>
      <c r="B89" s="173" t="s">
        <v>9648</v>
      </c>
      <c r="C89" s="10" t="s">
        <v>919</v>
      </c>
      <c r="D89" s="173" t="s">
        <v>1164</v>
      </c>
      <c r="E89" s="257">
        <v>41474</v>
      </c>
    </row>
    <row r="90" spans="1:5">
      <c r="A90" s="57" t="s">
        <v>1622</v>
      </c>
      <c r="B90" s="173" t="s">
        <v>9574</v>
      </c>
      <c r="C90" s="10" t="s">
        <v>733</v>
      </c>
      <c r="D90" s="173" t="s">
        <v>20393</v>
      </c>
      <c r="E90" s="257">
        <v>41474</v>
      </c>
    </row>
    <row r="91" spans="1:5">
      <c r="A91" s="57" t="s">
        <v>1971</v>
      </c>
      <c r="B91" s="173" t="s">
        <v>9575</v>
      </c>
      <c r="C91" s="10" t="s">
        <v>737</v>
      </c>
      <c r="D91" s="173" t="s">
        <v>1627</v>
      </c>
      <c r="E91" s="257">
        <v>41474</v>
      </c>
    </row>
    <row r="92" spans="1:5">
      <c r="A92" s="57" t="s">
        <v>419</v>
      </c>
      <c r="B92" s="173" t="s">
        <v>9488</v>
      </c>
      <c r="C92" s="10" t="s">
        <v>211</v>
      </c>
      <c r="D92" s="173" t="s">
        <v>1400</v>
      </c>
      <c r="E92" s="257">
        <v>41474</v>
      </c>
    </row>
    <row r="93" spans="1:5">
      <c r="A93" s="57" t="s">
        <v>1482</v>
      </c>
      <c r="B93" s="173" t="s">
        <v>9524</v>
      </c>
      <c r="C93" s="10" t="s">
        <v>123</v>
      </c>
      <c r="D93" s="173" t="s">
        <v>264</v>
      </c>
      <c r="E93" s="257">
        <v>41474</v>
      </c>
    </row>
    <row r="94" spans="1:5">
      <c r="A94" s="57" t="s">
        <v>4078</v>
      </c>
      <c r="B94" s="173" t="s">
        <v>10205</v>
      </c>
      <c r="C94" s="10" t="s">
        <v>3185</v>
      </c>
      <c r="D94" s="173" t="s">
        <v>14876</v>
      </c>
      <c r="E94" s="257">
        <v>41474</v>
      </c>
    </row>
    <row r="95" spans="1:5">
      <c r="A95" s="57" t="s">
        <v>3032</v>
      </c>
      <c r="B95" s="173" t="s">
        <v>9995</v>
      </c>
      <c r="C95" s="10" t="s">
        <v>119</v>
      </c>
      <c r="D95" s="173" t="s">
        <v>14654</v>
      </c>
      <c r="E95" s="257">
        <v>41474</v>
      </c>
    </row>
    <row r="96" spans="1:5">
      <c r="A96" s="57" t="s">
        <v>6138</v>
      </c>
      <c r="B96" s="173" t="s">
        <v>10256</v>
      </c>
      <c r="C96" s="10" t="s">
        <v>3264</v>
      </c>
      <c r="D96" s="173" t="s">
        <v>3914</v>
      </c>
      <c r="E96" s="257">
        <v>41474</v>
      </c>
    </row>
    <row r="97" spans="1:5">
      <c r="A97" s="57" t="s">
        <v>6226</v>
      </c>
      <c r="B97" s="173" t="s">
        <v>10157</v>
      </c>
      <c r="C97" s="10" t="s">
        <v>3064</v>
      </c>
      <c r="D97" s="173" t="s">
        <v>3905</v>
      </c>
      <c r="E97" s="257">
        <v>41474</v>
      </c>
    </row>
    <row r="98" spans="1:5">
      <c r="A98" s="57" t="s">
        <v>7147</v>
      </c>
      <c r="B98" s="173" t="s">
        <v>10252</v>
      </c>
      <c r="C98" s="10" t="s">
        <v>3257</v>
      </c>
      <c r="D98" s="173" t="s">
        <v>3259</v>
      </c>
      <c r="E98" s="257">
        <v>41474</v>
      </c>
    </row>
    <row r="99" spans="1:5">
      <c r="A99" s="57" t="s">
        <v>5945</v>
      </c>
      <c r="B99" s="173" t="s">
        <v>10239</v>
      </c>
      <c r="C99" s="10" t="s">
        <v>3240</v>
      </c>
      <c r="D99" s="173" t="s">
        <v>4604</v>
      </c>
      <c r="E99" s="257">
        <v>41474</v>
      </c>
    </row>
    <row r="100" spans="1:5">
      <c r="A100" s="57" t="s">
        <v>12673</v>
      </c>
      <c r="B100" s="173" t="s">
        <v>10100</v>
      </c>
      <c r="C100" s="10" t="s">
        <v>1701</v>
      </c>
      <c r="D100" s="173" t="s">
        <v>2928</v>
      </c>
      <c r="E100" s="257">
        <v>41474</v>
      </c>
    </row>
    <row r="101" spans="1:5">
      <c r="A101" s="57" t="s">
        <v>4072</v>
      </c>
      <c r="B101" s="173" t="s">
        <v>10040</v>
      </c>
      <c r="C101" s="10" t="s">
        <v>1786</v>
      </c>
      <c r="D101" s="173" t="s">
        <v>2802</v>
      </c>
      <c r="E101" s="257">
        <v>41474</v>
      </c>
    </row>
    <row r="102" spans="1:5">
      <c r="A102" s="57" t="s">
        <v>4526</v>
      </c>
      <c r="B102" s="173" t="s">
        <v>10080</v>
      </c>
      <c r="C102" s="10" t="s">
        <v>919</v>
      </c>
      <c r="D102" s="173" t="s">
        <v>3988</v>
      </c>
      <c r="E102" s="257">
        <v>41474</v>
      </c>
    </row>
    <row r="103" spans="1:5">
      <c r="A103" s="57" t="s">
        <v>2659</v>
      </c>
      <c r="B103" s="173" t="s">
        <v>9944</v>
      </c>
      <c r="C103" s="10" t="s">
        <v>2335</v>
      </c>
      <c r="D103" s="173" t="s">
        <v>20682</v>
      </c>
      <c r="E103" s="257">
        <v>41474</v>
      </c>
    </row>
    <row r="104" spans="1:5">
      <c r="A104" s="57" t="s">
        <v>3899</v>
      </c>
      <c r="B104" s="173" t="s">
        <v>10098</v>
      </c>
      <c r="C104" s="10" t="s">
        <v>119</v>
      </c>
      <c r="D104" s="173" t="s">
        <v>2897</v>
      </c>
      <c r="E104" s="257">
        <v>41474</v>
      </c>
    </row>
    <row r="105" spans="1:5">
      <c r="A105" s="57" t="s">
        <v>6806</v>
      </c>
      <c r="B105" s="173" t="s">
        <v>10400</v>
      </c>
      <c r="C105" s="10" t="s">
        <v>2103</v>
      </c>
      <c r="D105" s="173" t="s">
        <v>3635</v>
      </c>
      <c r="E105" s="257">
        <v>41474</v>
      </c>
    </row>
    <row r="106" spans="1:5">
      <c r="A106" s="57" t="s">
        <v>4749</v>
      </c>
      <c r="B106" s="173" t="s">
        <v>10419</v>
      </c>
      <c r="C106" s="10" t="s">
        <v>2103</v>
      </c>
      <c r="D106" s="173" t="s">
        <v>3661</v>
      </c>
      <c r="E106" s="257">
        <v>41474</v>
      </c>
    </row>
    <row r="107" spans="1:5">
      <c r="A107" s="57" t="s">
        <v>6597</v>
      </c>
      <c r="B107" s="173" t="s">
        <v>10499</v>
      </c>
      <c r="C107" s="10" t="s">
        <v>3926</v>
      </c>
      <c r="D107" s="173" t="s">
        <v>4107</v>
      </c>
      <c r="E107" s="257">
        <v>41474</v>
      </c>
    </row>
    <row r="108" spans="1:5">
      <c r="A108" s="57" t="s">
        <v>5519</v>
      </c>
      <c r="B108" s="173" t="s">
        <v>10330</v>
      </c>
      <c r="C108" s="10" t="s">
        <v>171</v>
      </c>
      <c r="D108" s="173" t="s">
        <v>3507</v>
      </c>
      <c r="E108" s="257">
        <v>41474</v>
      </c>
    </row>
    <row r="109" spans="1:5">
      <c r="A109" s="57" t="s">
        <v>9216</v>
      </c>
      <c r="B109" s="173" t="s">
        <v>9721</v>
      </c>
      <c r="C109" s="10" t="s">
        <v>1855</v>
      </c>
      <c r="D109" s="173" t="s">
        <v>1857</v>
      </c>
      <c r="E109" s="257">
        <v>41481</v>
      </c>
    </row>
    <row r="110" spans="1:5">
      <c r="A110" s="57" t="s">
        <v>15529</v>
      </c>
      <c r="B110" s="173" t="s">
        <v>12168</v>
      </c>
      <c r="C110" s="10" t="s">
        <v>12132</v>
      </c>
      <c r="D110" s="173" t="s">
        <v>12166</v>
      </c>
      <c r="E110" s="257">
        <v>41481</v>
      </c>
    </row>
    <row r="111" spans="1:5">
      <c r="A111" s="57" t="s">
        <v>13155</v>
      </c>
      <c r="B111" s="173" t="s">
        <v>11653</v>
      </c>
      <c r="C111" s="10" t="s">
        <v>8302</v>
      </c>
      <c r="D111" s="173" t="s">
        <v>8304</v>
      </c>
      <c r="E111" s="257">
        <v>41481</v>
      </c>
    </row>
    <row r="112" spans="1:5">
      <c r="A112" s="57" t="s">
        <v>5117</v>
      </c>
      <c r="B112" s="173" t="s">
        <v>9742</v>
      </c>
      <c r="C112" s="10" t="s">
        <v>1890</v>
      </c>
      <c r="D112" s="173" t="s">
        <v>1892</v>
      </c>
      <c r="E112" s="257">
        <v>41481</v>
      </c>
    </row>
    <row r="113" spans="1:5">
      <c r="A113" s="57" t="s">
        <v>5059</v>
      </c>
      <c r="B113" s="173" t="s">
        <v>10215</v>
      </c>
      <c r="C113" s="10" t="s">
        <v>3185</v>
      </c>
      <c r="D113" s="173" t="s">
        <v>3209</v>
      </c>
      <c r="E113" s="257">
        <v>41481</v>
      </c>
    </row>
    <row r="114" spans="1:5">
      <c r="A114" s="57" t="s">
        <v>3372</v>
      </c>
      <c r="B114" s="173" t="s">
        <v>10177</v>
      </c>
      <c r="C114" s="10" t="s">
        <v>3119</v>
      </c>
      <c r="D114" s="173" t="s">
        <v>14660</v>
      </c>
      <c r="E114" s="257">
        <v>41481</v>
      </c>
    </row>
    <row r="115" spans="1:5">
      <c r="A115" s="57" t="s">
        <v>15877</v>
      </c>
      <c r="B115" s="173" t="s">
        <v>10248</v>
      </c>
      <c r="C115" s="10" t="s">
        <v>3251</v>
      </c>
      <c r="D115" s="173" t="s">
        <v>3253</v>
      </c>
      <c r="E115" s="257">
        <v>41481</v>
      </c>
    </row>
    <row r="116" spans="1:5">
      <c r="A116" s="57" t="s">
        <v>19803</v>
      </c>
      <c r="B116" s="173" t="s">
        <v>10145</v>
      </c>
      <c r="C116" s="10" t="s">
        <v>2988</v>
      </c>
      <c r="D116" s="173" t="s">
        <v>2993</v>
      </c>
      <c r="E116" s="257">
        <v>41481</v>
      </c>
    </row>
    <row r="117" spans="1:5">
      <c r="A117" s="57" t="s">
        <v>5680</v>
      </c>
      <c r="B117" s="173" t="s">
        <v>10503</v>
      </c>
      <c r="C117" s="10" t="s">
        <v>3926</v>
      </c>
      <c r="D117" s="173" t="s">
        <v>14666</v>
      </c>
      <c r="E117" s="257">
        <v>41481</v>
      </c>
    </row>
    <row r="118" spans="1:5">
      <c r="A118" s="57" t="s">
        <v>4918</v>
      </c>
      <c r="B118" s="173" t="s">
        <v>10309</v>
      </c>
      <c r="C118" s="10" t="s">
        <v>171</v>
      </c>
      <c r="D118" s="173" t="s">
        <v>3474</v>
      </c>
      <c r="E118" s="257">
        <v>41481</v>
      </c>
    </row>
    <row r="119" spans="1:5">
      <c r="A119" s="57" t="s">
        <v>5655</v>
      </c>
      <c r="B119" s="173" t="s">
        <v>10384</v>
      </c>
      <c r="C119" s="10" t="s">
        <v>171</v>
      </c>
      <c r="D119" s="173" t="s">
        <v>3618</v>
      </c>
      <c r="E119" s="257">
        <v>41481</v>
      </c>
    </row>
    <row r="120" spans="1:5">
      <c r="A120" s="57" t="s">
        <v>5216</v>
      </c>
      <c r="B120" s="173" t="s">
        <v>10377</v>
      </c>
      <c r="C120" s="10" t="s">
        <v>3466</v>
      </c>
      <c r="D120" s="173" t="s">
        <v>3606</v>
      </c>
      <c r="E120" s="257">
        <v>41481</v>
      </c>
    </row>
    <row r="121" spans="1:5">
      <c r="A121" s="57" t="s">
        <v>6230</v>
      </c>
      <c r="B121" s="173" t="s">
        <v>10426</v>
      </c>
      <c r="C121" s="10" t="s">
        <v>2481</v>
      </c>
      <c r="D121" s="173" t="s">
        <v>3673</v>
      </c>
      <c r="E121" s="257">
        <v>41481</v>
      </c>
    </row>
    <row r="122" spans="1:5">
      <c r="A122" s="57" t="s">
        <v>15251</v>
      </c>
      <c r="B122" s="173" t="s">
        <v>10338</v>
      </c>
      <c r="C122" s="10" t="s">
        <v>3491</v>
      </c>
      <c r="D122" s="173" t="s">
        <v>4872</v>
      </c>
      <c r="E122" s="257">
        <v>41481</v>
      </c>
    </row>
    <row r="123" spans="1:5">
      <c r="A123" s="57" t="s">
        <v>6812</v>
      </c>
      <c r="B123" s="173" t="s">
        <v>10692</v>
      </c>
      <c r="C123" s="10" t="s">
        <v>169</v>
      </c>
      <c r="D123" s="173" t="s">
        <v>5300</v>
      </c>
      <c r="E123" s="257">
        <v>41481</v>
      </c>
    </row>
    <row r="124" spans="1:5">
      <c r="A124" s="57" t="s">
        <v>5652</v>
      </c>
      <c r="B124" s="173" t="s">
        <v>10380</v>
      </c>
      <c r="C124" s="10" t="s">
        <v>171</v>
      </c>
      <c r="D124" s="173" t="s">
        <v>3611</v>
      </c>
      <c r="E124" s="257">
        <v>41481</v>
      </c>
    </row>
    <row r="125" spans="1:5">
      <c r="A125" s="57" t="s">
        <v>15318</v>
      </c>
      <c r="B125" s="173" t="s">
        <v>10349</v>
      </c>
      <c r="C125" s="10" t="s">
        <v>2522</v>
      </c>
      <c r="D125" s="173" t="s">
        <v>3568</v>
      </c>
      <c r="E125" s="257">
        <v>41481</v>
      </c>
    </row>
    <row r="126" spans="1:5">
      <c r="A126" s="57" t="s">
        <v>9166</v>
      </c>
      <c r="B126" s="173" t="s">
        <v>10356</v>
      </c>
      <c r="C126" s="10" t="s">
        <v>3533</v>
      </c>
      <c r="D126" s="173" t="s">
        <v>3576</v>
      </c>
      <c r="E126" s="257">
        <v>41481</v>
      </c>
    </row>
    <row r="127" spans="1:5">
      <c r="A127" s="57" t="s">
        <v>5707</v>
      </c>
      <c r="B127" s="173" t="s">
        <v>10622</v>
      </c>
      <c r="C127" s="10" t="s">
        <v>170</v>
      </c>
      <c r="D127" s="173" t="s">
        <v>4977</v>
      </c>
      <c r="E127" s="257">
        <v>41481</v>
      </c>
    </row>
    <row r="128" spans="1:5">
      <c r="A128" s="57" t="s">
        <v>7360</v>
      </c>
      <c r="B128" s="173" t="s">
        <v>10850</v>
      </c>
      <c r="C128" s="10" t="s">
        <v>166</v>
      </c>
      <c r="D128" s="173" t="s">
        <v>5562</v>
      </c>
      <c r="E128" s="257">
        <v>41481</v>
      </c>
    </row>
    <row r="129" spans="1:5">
      <c r="A129" s="57" t="s">
        <v>6255</v>
      </c>
      <c r="B129" s="173" t="s">
        <v>10816</v>
      </c>
      <c r="C129" s="10" t="s">
        <v>5390</v>
      </c>
      <c r="D129" s="173" t="s">
        <v>5463</v>
      </c>
      <c r="E129" s="257">
        <v>41481</v>
      </c>
    </row>
    <row r="130" spans="1:5">
      <c r="A130" s="57" t="s">
        <v>6256</v>
      </c>
      <c r="B130" s="173" t="s">
        <v>10822</v>
      </c>
      <c r="C130" s="10" t="s">
        <v>5390</v>
      </c>
      <c r="D130" s="173" t="s">
        <v>5469</v>
      </c>
      <c r="E130" s="257">
        <v>41481</v>
      </c>
    </row>
    <row r="131" spans="1:5">
      <c r="A131" s="57" t="s">
        <v>6897</v>
      </c>
      <c r="B131" s="173" t="s">
        <v>10798</v>
      </c>
      <c r="C131" s="10" t="s">
        <v>5390</v>
      </c>
      <c r="D131" s="173" t="s">
        <v>5437</v>
      </c>
      <c r="E131" s="257">
        <v>41481</v>
      </c>
    </row>
    <row r="132" spans="1:5">
      <c r="A132" s="57" t="s">
        <v>11876</v>
      </c>
      <c r="B132" s="173" t="s">
        <v>10964</v>
      </c>
      <c r="C132" s="10" t="s">
        <v>5917</v>
      </c>
      <c r="D132" s="173" t="s">
        <v>6031</v>
      </c>
      <c r="E132" s="257">
        <v>41481</v>
      </c>
    </row>
    <row r="133" spans="1:5">
      <c r="A133" s="57" t="s">
        <v>13110</v>
      </c>
      <c r="B133" s="173" t="s">
        <v>11444</v>
      </c>
      <c r="C133" s="10" t="s">
        <v>1601</v>
      </c>
      <c r="D133" s="173" t="s">
        <v>7569</v>
      </c>
      <c r="E133" s="257">
        <v>41481</v>
      </c>
    </row>
    <row r="134" spans="1:5">
      <c r="A134" s="57" t="s">
        <v>11528</v>
      </c>
      <c r="B134" s="173" t="s">
        <v>11531</v>
      </c>
      <c r="C134" s="10" t="s">
        <v>4067</v>
      </c>
      <c r="D134" s="173" t="s">
        <v>9290</v>
      </c>
      <c r="E134" s="257">
        <v>41481</v>
      </c>
    </row>
    <row r="135" spans="1:5">
      <c r="A135" s="57" t="s">
        <v>15725</v>
      </c>
      <c r="B135" s="173" t="s">
        <v>11476</v>
      </c>
      <c r="C135" s="10" t="s">
        <v>7604</v>
      </c>
      <c r="D135" s="173" t="s">
        <v>20346</v>
      </c>
      <c r="E135" s="257">
        <v>41481</v>
      </c>
    </row>
    <row r="136" spans="1:5">
      <c r="A136" s="57" t="s">
        <v>12019</v>
      </c>
      <c r="B136" s="173" t="s">
        <v>11212</v>
      </c>
      <c r="C136" s="10" t="s">
        <v>6828</v>
      </c>
      <c r="D136" s="173" t="s">
        <v>6844</v>
      </c>
      <c r="E136" s="257">
        <v>41481</v>
      </c>
    </row>
    <row r="137" spans="1:5">
      <c r="A137" s="57" t="s">
        <v>12047</v>
      </c>
      <c r="B137" s="173" t="s">
        <v>11290</v>
      </c>
      <c r="C137" s="10" t="s">
        <v>6982</v>
      </c>
      <c r="D137" s="173" t="s">
        <v>8536</v>
      </c>
      <c r="E137" s="257">
        <v>41481</v>
      </c>
    </row>
    <row r="138" spans="1:5">
      <c r="A138" s="57" t="s">
        <v>14581</v>
      </c>
      <c r="B138" s="173" t="s">
        <v>12329</v>
      </c>
      <c r="C138" s="10" t="s">
        <v>12264</v>
      </c>
      <c r="D138" s="173" t="s">
        <v>13224</v>
      </c>
      <c r="E138" s="257">
        <v>41481</v>
      </c>
    </row>
    <row r="139" spans="1:5">
      <c r="A139" s="57" t="s">
        <v>9316</v>
      </c>
      <c r="B139" s="173" t="s">
        <v>11727</v>
      </c>
      <c r="C139" s="10" t="s">
        <v>162</v>
      </c>
      <c r="D139" s="173" t="s">
        <v>9010</v>
      </c>
      <c r="E139" s="257">
        <v>41481</v>
      </c>
    </row>
    <row r="140" spans="1:5">
      <c r="A140" s="57" t="s">
        <v>13239</v>
      </c>
      <c r="B140" s="173" t="s">
        <v>12463</v>
      </c>
      <c r="C140" s="10" t="s">
        <v>9400</v>
      </c>
      <c r="D140" s="173" t="s">
        <v>12462</v>
      </c>
      <c r="E140" s="257">
        <v>41481</v>
      </c>
    </row>
    <row r="141" spans="1:5">
      <c r="A141" s="57" t="s">
        <v>11752</v>
      </c>
      <c r="B141" s="173" t="s">
        <v>11755</v>
      </c>
      <c r="C141" s="10" t="s">
        <v>9117</v>
      </c>
      <c r="D141" s="173" t="s">
        <v>9119</v>
      </c>
      <c r="E141" s="257">
        <v>41481</v>
      </c>
    </row>
    <row r="142" spans="1:5">
      <c r="A142" s="57" t="s">
        <v>17699</v>
      </c>
      <c r="B142" s="173" t="s">
        <v>17398</v>
      </c>
      <c r="C142" s="10" t="s">
        <v>167</v>
      </c>
      <c r="D142" s="173" t="s">
        <v>17395</v>
      </c>
      <c r="E142" s="257">
        <v>41488</v>
      </c>
    </row>
    <row r="143" spans="1:5">
      <c r="A143" s="57" t="s">
        <v>19317</v>
      </c>
      <c r="B143" s="173" t="s">
        <v>17789</v>
      </c>
      <c r="C143" s="10" t="s">
        <v>8299</v>
      </c>
      <c r="D143" s="173" t="s">
        <v>17788</v>
      </c>
      <c r="E143" s="257">
        <v>41488</v>
      </c>
    </row>
    <row r="144" spans="1:5">
      <c r="A144" s="57" t="s">
        <v>5808</v>
      </c>
      <c r="B144" s="173" t="s">
        <v>10581</v>
      </c>
      <c r="C144" s="10" t="s">
        <v>915</v>
      </c>
      <c r="D144" s="173" t="s">
        <v>4806</v>
      </c>
      <c r="E144" s="257">
        <v>41488</v>
      </c>
    </row>
    <row r="145" spans="1:5">
      <c r="A145" s="57" t="s">
        <v>8884</v>
      </c>
      <c r="B145" s="173" t="s">
        <v>11125</v>
      </c>
      <c r="C145" s="10" t="s">
        <v>3247</v>
      </c>
      <c r="D145" s="173" t="s">
        <v>6530</v>
      </c>
      <c r="E145" s="257">
        <v>41488</v>
      </c>
    </row>
    <row r="146" spans="1:5">
      <c r="A146" s="57" t="s">
        <v>9250</v>
      </c>
      <c r="B146" s="173" t="s">
        <v>10934</v>
      </c>
      <c r="C146" s="10" t="s">
        <v>4729</v>
      </c>
      <c r="D146" s="173" t="s">
        <v>6819</v>
      </c>
      <c r="E146" s="257">
        <v>41488</v>
      </c>
    </row>
    <row r="147" spans="1:5">
      <c r="A147" s="57" t="s">
        <v>9266</v>
      </c>
      <c r="B147" s="173" t="s">
        <v>10978</v>
      </c>
      <c r="C147" s="10" t="s">
        <v>4729</v>
      </c>
      <c r="D147" s="173" t="s">
        <v>6051</v>
      </c>
      <c r="E147" s="257">
        <v>41488</v>
      </c>
    </row>
    <row r="148" spans="1:5">
      <c r="A148" s="57" t="s">
        <v>12074</v>
      </c>
      <c r="B148" s="173" t="s">
        <v>11346</v>
      </c>
      <c r="C148" s="10" t="s">
        <v>7231</v>
      </c>
      <c r="D148" s="173" t="s">
        <v>7264</v>
      </c>
      <c r="E148" s="257">
        <v>41488</v>
      </c>
    </row>
    <row r="149" spans="1:5">
      <c r="A149" s="57" t="s">
        <v>11902</v>
      </c>
      <c r="B149" s="173" t="s">
        <v>11337</v>
      </c>
      <c r="C149" s="10" t="s">
        <v>7231</v>
      </c>
      <c r="D149" s="173" t="s">
        <v>7241</v>
      </c>
      <c r="E149" s="257">
        <v>41488</v>
      </c>
    </row>
    <row r="150" spans="1:5">
      <c r="A150" s="57" t="s">
        <v>12704</v>
      </c>
      <c r="B150" s="173" t="s">
        <v>11336</v>
      </c>
      <c r="C150" s="10" t="s">
        <v>7231</v>
      </c>
      <c r="D150" s="173" t="s">
        <v>7237</v>
      </c>
      <c r="E150" s="257">
        <v>41488</v>
      </c>
    </row>
    <row r="151" spans="1:5">
      <c r="A151" s="57" t="s">
        <v>12721</v>
      </c>
      <c r="B151" s="173" t="s">
        <v>11450</v>
      </c>
      <c r="C151" s="10" t="s">
        <v>1601</v>
      </c>
      <c r="D151" s="173" t="s">
        <v>7575</v>
      </c>
      <c r="E151" s="257">
        <v>41488</v>
      </c>
    </row>
    <row r="152" spans="1:5">
      <c r="A152" s="57" t="s">
        <v>16219</v>
      </c>
      <c r="B152" s="173" t="s">
        <v>11348</v>
      </c>
      <c r="C152" s="10" t="s">
        <v>7231</v>
      </c>
      <c r="D152" s="173" t="s">
        <v>8522</v>
      </c>
      <c r="E152" s="257">
        <v>41488</v>
      </c>
    </row>
    <row r="153" spans="1:5">
      <c r="A153" s="57" t="s">
        <v>13183</v>
      </c>
      <c r="B153" s="173" t="s">
        <v>11773</v>
      </c>
      <c r="C153" s="10" t="s">
        <v>9343</v>
      </c>
      <c r="D153" s="173" t="s">
        <v>9363</v>
      </c>
      <c r="E153" s="257">
        <v>41488</v>
      </c>
    </row>
    <row r="154" spans="1:5">
      <c r="A154" s="57" t="s">
        <v>14057</v>
      </c>
      <c r="B154" s="173" t="s">
        <v>11737</v>
      </c>
      <c r="C154" s="10" t="s">
        <v>9033</v>
      </c>
      <c r="D154" s="173" t="s">
        <v>9038</v>
      </c>
      <c r="E154" s="257">
        <v>41488</v>
      </c>
    </row>
    <row r="155" spans="1:5">
      <c r="A155" s="57" t="s">
        <v>19358</v>
      </c>
      <c r="B155" s="173" t="s">
        <v>12938</v>
      </c>
      <c r="C155" s="10" t="s">
        <v>168</v>
      </c>
      <c r="D155" s="173" t="s">
        <v>18395</v>
      </c>
      <c r="E155" s="257">
        <v>41488</v>
      </c>
    </row>
    <row r="156" spans="1:5">
      <c r="A156" s="57" t="s">
        <v>19893</v>
      </c>
      <c r="B156" s="173" t="s">
        <v>17839</v>
      </c>
      <c r="C156" s="10" t="s">
        <v>8075</v>
      </c>
      <c r="D156" s="173" t="s">
        <v>18151</v>
      </c>
      <c r="E156" s="257">
        <v>41488</v>
      </c>
    </row>
    <row r="157" spans="1:5">
      <c r="A157" s="57" t="s">
        <v>402</v>
      </c>
      <c r="B157" s="173" t="s">
        <v>9509</v>
      </c>
      <c r="C157" s="10" t="s">
        <v>191</v>
      </c>
      <c r="D157" s="173" t="s">
        <v>66</v>
      </c>
      <c r="E157" s="257">
        <v>41495</v>
      </c>
    </row>
    <row r="158" spans="1:5">
      <c r="A158" s="57" t="s">
        <v>20245</v>
      </c>
      <c r="B158" s="173" t="s">
        <v>18946</v>
      </c>
      <c r="C158" s="10" t="s">
        <v>2525</v>
      </c>
      <c r="D158" s="173" t="s">
        <v>18944</v>
      </c>
      <c r="E158" s="257">
        <v>41495</v>
      </c>
    </row>
    <row r="159" spans="1:5">
      <c r="A159" s="57" t="s">
        <v>15197</v>
      </c>
      <c r="B159" s="173" t="s">
        <v>11776</v>
      </c>
      <c r="C159" s="10" t="s">
        <v>1640</v>
      </c>
      <c r="D159" s="173" t="s">
        <v>9371</v>
      </c>
      <c r="E159" s="257">
        <v>41495</v>
      </c>
    </row>
    <row r="160" spans="1:5">
      <c r="A160" s="57" t="s">
        <v>19759</v>
      </c>
      <c r="B160" s="173" t="s">
        <v>18781</v>
      </c>
      <c r="C160" s="10" t="s">
        <v>118</v>
      </c>
      <c r="D160" s="173" t="s">
        <v>18779</v>
      </c>
      <c r="E160" s="257">
        <v>41495</v>
      </c>
    </row>
    <row r="161" spans="1:5">
      <c r="A161" s="57" t="s">
        <v>20004</v>
      </c>
      <c r="B161" s="173" t="s">
        <v>17273</v>
      </c>
      <c r="C161" s="10" t="s">
        <v>167</v>
      </c>
      <c r="D161" s="173" t="s">
        <v>17270</v>
      </c>
      <c r="E161" s="257">
        <v>41502</v>
      </c>
    </row>
    <row r="162" spans="1:5">
      <c r="A162" s="57" t="s">
        <v>1385</v>
      </c>
      <c r="B162" s="173" t="s">
        <v>9483</v>
      </c>
      <c r="C162" s="10" t="s">
        <v>206</v>
      </c>
      <c r="D162" s="173" t="s">
        <v>96</v>
      </c>
      <c r="E162" s="257">
        <v>41502</v>
      </c>
    </row>
    <row r="163" spans="1:5">
      <c r="A163" s="57" t="s">
        <v>5197</v>
      </c>
      <c r="B163" s="173" t="s">
        <v>9652</v>
      </c>
      <c r="C163" s="10" t="s">
        <v>912</v>
      </c>
      <c r="D163" s="173" t="s">
        <v>1229</v>
      </c>
      <c r="E163" s="257">
        <v>41502</v>
      </c>
    </row>
    <row r="164" spans="1:5">
      <c r="A164" s="57" t="s">
        <v>19380</v>
      </c>
      <c r="B164" s="173" t="s">
        <v>17332</v>
      </c>
      <c r="C164" s="10" t="s">
        <v>167</v>
      </c>
      <c r="D164" s="173" t="s">
        <v>17329</v>
      </c>
      <c r="E164" s="257">
        <v>41502</v>
      </c>
    </row>
    <row r="165" spans="1:5">
      <c r="A165" s="57" t="s">
        <v>19384</v>
      </c>
      <c r="B165" s="173" t="s">
        <v>17372</v>
      </c>
      <c r="C165" s="10" t="s">
        <v>167</v>
      </c>
      <c r="D165" s="173" t="s">
        <v>17369</v>
      </c>
      <c r="E165" s="257">
        <v>41502</v>
      </c>
    </row>
    <row r="166" spans="1:5">
      <c r="A166" s="57" t="s">
        <v>8234</v>
      </c>
      <c r="B166" s="173" t="s">
        <v>11358</v>
      </c>
      <c r="C166" s="10" t="s">
        <v>1537</v>
      </c>
      <c r="D166" s="173" t="s">
        <v>7288</v>
      </c>
      <c r="E166" s="257">
        <v>41502</v>
      </c>
    </row>
    <row r="167" spans="1:5">
      <c r="A167" s="57" t="s">
        <v>20485</v>
      </c>
      <c r="B167" s="173" t="s">
        <v>19120</v>
      </c>
      <c r="C167" s="10" t="s">
        <v>1653</v>
      </c>
      <c r="D167" s="173" t="s">
        <v>19469</v>
      </c>
      <c r="E167" s="257">
        <v>41509</v>
      </c>
    </row>
    <row r="168" spans="1:5">
      <c r="A168" s="57" t="s">
        <v>19599</v>
      </c>
      <c r="B168" s="173" t="s">
        <v>17412</v>
      </c>
      <c r="C168" s="10" t="s">
        <v>167</v>
      </c>
      <c r="D168" s="173" t="s">
        <v>17410</v>
      </c>
      <c r="E168" s="257">
        <v>41509</v>
      </c>
    </row>
    <row r="169" spans="1:5">
      <c r="A169" s="57" t="s">
        <v>12118</v>
      </c>
      <c r="B169" s="173" t="s">
        <v>11700</v>
      </c>
      <c r="C169" s="10" t="s">
        <v>8715</v>
      </c>
      <c r="D169" s="173" t="s">
        <v>8717</v>
      </c>
      <c r="E169" s="257">
        <v>41509</v>
      </c>
    </row>
    <row r="170" spans="1:5">
      <c r="A170" s="57" t="s">
        <v>19308</v>
      </c>
      <c r="B170" s="173" t="s">
        <v>17380</v>
      </c>
      <c r="C170" s="10" t="s">
        <v>167</v>
      </c>
      <c r="D170" s="173" t="s">
        <v>17377</v>
      </c>
      <c r="E170" s="257">
        <v>41509</v>
      </c>
    </row>
    <row r="171" spans="1:5">
      <c r="A171" s="57" t="s">
        <v>7179</v>
      </c>
      <c r="B171" s="173" t="s">
        <v>11007</v>
      </c>
      <c r="C171" s="10" t="s">
        <v>4726</v>
      </c>
      <c r="D171" s="173" t="s">
        <v>6089</v>
      </c>
      <c r="E171" s="257">
        <v>41509</v>
      </c>
    </row>
    <row r="172" spans="1:5">
      <c r="A172" s="57" t="s">
        <v>9318</v>
      </c>
      <c r="B172" s="173" t="s">
        <v>11729</v>
      </c>
      <c r="C172" s="10" t="s">
        <v>9012</v>
      </c>
      <c r="D172" s="173" t="s">
        <v>9014</v>
      </c>
      <c r="E172" s="257">
        <v>41509</v>
      </c>
    </row>
    <row r="173" spans="1:5">
      <c r="A173" s="57" t="s">
        <v>14107</v>
      </c>
      <c r="B173" s="173" t="s">
        <v>12915</v>
      </c>
      <c r="C173" s="10" t="s">
        <v>9033</v>
      </c>
      <c r="D173" s="173" t="s">
        <v>12913</v>
      </c>
      <c r="E173" s="257">
        <v>41509</v>
      </c>
    </row>
    <row r="174" spans="1:5">
      <c r="A174" s="57" t="s">
        <v>2911</v>
      </c>
      <c r="B174" s="173" t="s">
        <v>9988</v>
      </c>
      <c r="C174" s="10" t="s">
        <v>2904</v>
      </c>
      <c r="D174" s="173" t="s">
        <v>15128</v>
      </c>
      <c r="E174" s="257">
        <v>41516</v>
      </c>
    </row>
    <row r="175" spans="1:5">
      <c r="A175" s="57" t="s">
        <v>5530</v>
      </c>
      <c r="B175" s="173" t="s">
        <v>10583</v>
      </c>
      <c r="C175" s="10" t="s">
        <v>4726</v>
      </c>
      <c r="D175" s="173" t="s">
        <v>5248</v>
      </c>
      <c r="E175" s="257">
        <v>41516</v>
      </c>
    </row>
    <row r="176" spans="1:5">
      <c r="A176" s="57" t="s">
        <v>19959</v>
      </c>
      <c r="B176" s="173" t="s">
        <v>19654</v>
      </c>
      <c r="C176" s="10" t="s">
        <v>2036</v>
      </c>
      <c r="D176" s="173" t="s">
        <v>19652</v>
      </c>
      <c r="E176" s="257">
        <v>41516</v>
      </c>
    </row>
    <row r="177" spans="1:5">
      <c r="A177" s="57" t="s">
        <v>19300</v>
      </c>
      <c r="B177" s="173" t="s">
        <v>17346</v>
      </c>
      <c r="C177" s="10" t="s">
        <v>167</v>
      </c>
      <c r="D177" s="173" t="s">
        <v>17343</v>
      </c>
      <c r="E177" s="257">
        <v>41516</v>
      </c>
    </row>
    <row r="178" spans="1:5">
      <c r="A178" s="57" t="s">
        <v>19297</v>
      </c>
      <c r="B178" s="173" t="s">
        <v>17316</v>
      </c>
      <c r="C178" s="10" t="s">
        <v>167</v>
      </c>
      <c r="D178" s="173" t="s">
        <v>17314</v>
      </c>
      <c r="E178" s="257">
        <v>41516</v>
      </c>
    </row>
    <row r="179" spans="1:5">
      <c r="A179" s="57" t="s">
        <v>6800</v>
      </c>
      <c r="B179" s="173" t="s">
        <v>9715</v>
      </c>
      <c r="C179" s="10" t="s">
        <v>1848</v>
      </c>
      <c r="D179" s="173" t="s">
        <v>4693</v>
      </c>
      <c r="E179" s="257">
        <v>41516</v>
      </c>
    </row>
    <row r="180" spans="1:5">
      <c r="A180" s="57" t="s">
        <v>3980</v>
      </c>
      <c r="B180" s="173" t="s">
        <v>10034</v>
      </c>
      <c r="C180" s="10" t="s">
        <v>202</v>
      </c>
      <c r="D180" s="173" t="s">
        <v>2791</v>
      </c>
      <c r="E180" s="257">
        <v>41516</v>
      </c>
    </row>
    <row r="181" spans="1:5">
      <c r="A181" s="57" t="s">
        <v>18571</v>
      </c>
      <c r="B181" s="173" t="s">
        <v>17908</v>
      </c>
      <c r="C181" s="10" t="s">
        <v>3174</v>
      </c>
      <c r="D181" s="173" t="s">
        <v>18036</v>
      </c>
      <c r="E181" s="257">
        <v>41516</v>
      </c>
    </row>
    <row r="182" spans="1:5">
      <c r="A182" s="57" t="s">
        <v>19204</v>
      </c>
      <c r="B182" s="173" t="s">
        <v>18863</v>
      </c>
      <c r="C182" s="10" t="s">
        <v>9004</v>
      </c>
      <c r="D182" s="173" t="s">
        <v>18861</v>
      </c>
      <c r="E182" s="257">
        <v>41516</v>
      </c>
    </row>
    <row r="183" spans="1:5">
      <c r="A183" s="57" t="s">
        <v>19207</v>
      </c>
      <c r="B183" s="173" t="s">
        <v>18867</v>
      </c>
      <c r="C183" s="10" t="s">
        <v>9004</v>
      </c>
      <c r="D183" s="173" t="s">
        <v>18865</v>
      </c>
      <c r="E183" s="257">
        <v>41516</v>
      </c>
    </row>
    <row r="184" spans="1:5">
      <c r="A184" s="57" t="s">
        <v>17577</v>
      </c>
      <c r="B184" s="173" t="s">
        <v>17294</v>
      </c>
      <c r="C184" s="10" t="s">
        <v>167</v>
      </c>
      <c r="D184" s="173" t="s">
        <v>17291</v>
      </c>
      <c r="E184" s="257">
        <v>41516</v>
      </c>
    </row>
    <row r="185" spans="1:5">
      <c r="A185" s="57" t="s">
        <v>415</v>
      </c>
      <c r="B185" s="173" t="s">
        <v>9484</v>
      </c>
      <c r="C185" s="10" t="s">
        <v>207</v>
      </c>
      <c r="D185" s="173" t="s">
        <v>1390</v>
      </c>
      <c r="E185" s="257">
        <v>41516</v>
      </c>
    </row>
    <row r="186" spans="1:5">
      <c r="A186" s="57" t="s">
        <v>8893</v>
      </c>
      <c r="B186" s="173" t="s">
        <v>11265</v>
      </c>
      <c r="C186" s="10" t="s">
        <v>6941</v>
      </c>
      <c r="D186" s="173" t="s">
        <v>6956</v>
      </c>
      <c r="E186" s="257">
        <v>41516</v>
      </c>
    </row>
    <row r="187" spans="1:5">
      <c r="A187" s="57" t="s">
        <v>17826</v>
      </c>
      <c r="B187" s="173" t="s">
        <v>11096</v>
      </c>
      <c r="C187" s="10" t="s">
        <v>164</v>
      </c>
      <c r="D187" s="173" t="s">
        <v>6381</v>
      </c>
      <c r="E187" s="257">
        <v>41516</v>
      </c>
    </row>
    <row r="188" spans="1:5">
      <c r="A188" s="57" t="s">
        <v>9193</v>
      </c>
      <c r="B188" s="173" t="s">
        <v>11731</v>
      </c>
      <c r="C188" s="10" t="s">
        <v>4726</v>
      </c>
      <c r="D188" s="173" t="s">
        <v>9018</v>
      </c>
      <c r="E188" s="257">
        <v>41516</v>
      </c>
    </row>
    <row r="189" spans="1:5">
      <c r="A189" s="57" t="s">
        <v>14022</v>
      </c>
      <c r="B189" s="173" t="s">
        <v>10099</v>
      </c>
      <c r="C189" s="10" t="s">
        <v>1701</v>
      </c>
      <c r="D189" s="173" t="s">
        <v>2926</v>
      </c>
      <c r="E189" s="257">
        <v>41516</v>
      </c>
    </row>
    <row r="190" spans="1:5">
      <c r="A190" s="57" t="s">
        <v>4133</v>
      </c>
      <c r="B190" s="173" t="s">
        <v>10119</v>
      </c>
      <c r="C190" s="10" t="s">
        <v>1917</v>
      </c>
      <c r="D190" s="173" t="s">
        <v>14659</v>
      </c>
      <c r="E190" s="257">
        <v>41516</v>
      </c>
    </row>
    <row r="191" spans="1:5">
      <c r="A191" s="57" t="s">
        <v>428</v>
      </c>
      <c r="B191" s="173" t="s">
        <v>9538</v>
      </c>
      <c r="C191" s="10" t="s">
        <v>116</v>
      </c>
      <c r="D191" s="173" t="s">
        <v>273</v>
      </c>
      <c r="E191" s="257">
        <v>41523</v>
      </c>
    </row>
    <row r="192" spans="1:5">
      <c r="A192" s="57" t="s">
        <v>17906</v>
      </c>
      <c r="B192" s="173" t="s">
        <v>10940</v>
      </c>
      <c r="C192" s="10" t="s">
        <v>4729</v>
      </c>
      <c r="D192" s="173" t="s">
        <v>6002</v>
      </c>
      <c r="E192" s="257">
        <v>41523</v>
      </c>
    </row>
    <row r="193" spans="1:5">
      <c r="A193" s="57" t="s">
        <v>8899</v>
      </c>
      <c r="B193" s="173" t="s">
        <v>11281</v>
      </c>
      <c r="C193" s="10" t="s">
        <v>6941</v>
      </c>
      <c r="D193" s="173" t="s">
        <v>6991</v>
      </c>
      <c r="E193" s="257">
        <v>41523</v>
      </c>
    </row>
    <row r="194" spans="1:5">
      <c r="A194" s="57" t="s">
        <v>19477</v>
      </c>
      <c r="B194" s="173" t="s">
        <v>17286</v>
      </c>
      <c r="C194" s="10" t="s">
        <v>167</v>
      </c>
      <c r="D194" s="173" t="s">
        <v>17283</v>
      </c>
      <c r="E194" s="257">
        <v>41523</v>
      </c>
    </row>
    <row r="195" spans="1:5">
      <c r="A195" s="57" t="s">
        <v>11796</v>
      </c>
      <c r="B195" s="173" t="s">
        <v>11203</v>
      </c>
      <c r="C195" s="10" t="s">
        <v>6828</v>
      </c>
      <c r="D195" s="173" t="s">
        <v>6830</v>
      </c>
      <c r="E195" s="257">
        <v>41523</v>
      </c>
    </row>
    <row r="196" spans="1:5">
      <c r="A196" s="57" t="s">
        <v>5053</v>
      </c>
      <c r="B196" s="173" t="s">
        <v>10179</v>
      </c>
      <c r="C196" s="10" t="s">
        <v>3122</v>
      </c>
      <c r="D196" s="173" t="s">
        <v>3124</v>
      </c>
      <c r="E196" s="257">
        <v>41523</v>
      </c>
    </row>
    <row r="197" spans="1:5">
      <c r="A197" s="57" t="s">
        <v>14475</v>
      </c>
      <c r="B197" s="173" t="s">
        <v>10575</v>
      </c>
      <c r="C197" s="10" t="s">
        <v>176</v>
      </c>
      <c r="D197" s="173" t="s">
        <v>7131</v>
      </c>
      <c r="E197" s="257">
        <v>41523</v>
      </c>
    </row>
    <row r="198" spans="1:5">
      <c r="A198" s="57" t="s">
        <v>5506</v>
      </c>
      <c r="B198" s="173" t="s">
        <v>9750</v>
      </c>
      <c r="C198" s="10" t="s">
        <v>1901</v>
      </c>
      <c r="D198" s="173" t="s">
        <v>3863</v>
      </c>
      <c r="E198" s="257">
        <v>41523</v>
      </c>
    </row>
    <row r="199" spans="1:5">
      <c r="A199" s="57" t="s">
        <v>15618</v>
      </c>
      <c r="B199" s="173" t="s">
        <v>13379</v>
      </c>
      <c r="C199" s="10" t="s">
        <v>12132</v>
      </c>
      <c r="D199" s="173" t="s">
        <v>14516</v>
      </c>
      <c r="E199" s="257">
        <v>41523</v>
      </c>
    </row>
    <row r="200" spans="1:5">
      <c r="A200" s="57" t="s">
        <v>7172</v>
      </c>
      <c r="B200" s="173" t="s">
        <v>10938</v>
      </c>
      <c r="C200" s="10" t="s">
        <v>4729</v>
      </c>
      <c r="D200" s="173" t="s">
        <v>6000</v>
      </c>
      <c r="E200" s="257">
        <v>41523</v>
      </c>
    </row>
    <row r="201" spans="1:5">
      <c r="A201" s="57" t="s">
        <v>11811</v>
      </c>
      <c r="B201" s="173" t="s">
        <v>11475</v>
      </c>
      <c r="C201" s="10" t="s">
        <v>7579</v>
      </c>
      <c r="D201" s="173" t="s">
        <v>7602</v>
      </c>
      <c r="E201" s="257">
        <v>41523</v>
      </c>
    </row>
    <row r="202" spans="1:5">
      <c r="A202" s="57" t="s">
        <v>8565</v>
      </c>
      <c r="B202" s="173" t="s">
        <v>11225</v>
      </c>
      <c r="C202" s="10" t="s">
        <v>6860</v>
      </c>
      <c r="D202" s="173" t="s">
        <v>6867</v>
      </c>
      <c r="E202" s="257">
        <v>41523</v>
      </c>
    </row>
    <row r="203" spans="1:5">
      <c r="A203" s="57" t="s">
        <v>8952</v>
      </c>
      <c r="B203" s="173" t="s">
        <v>11270</v>
      </c>
      <c r="C203" s="10" t="s">
        <v>6941</v>
      </c>
      <c r="D203" s="173" t="s">
        <v>6966</v>
      </c>
      <c r="E203" s="257">
        <v>41523</v>
      </c>
    </row>
    <row r="204" spans="1:5">
      <c r="A204" s="57" t="s">
        <v>18565</v>
      </c>
      <c r="B204" s="173" t="s">
        <v>18030</v>
      </c>
      <c r="C204" s="10" t="s">
        <v>13757</v>
      </c>
      <c r="D204" s="173" t="s">
        <v>18027</v>
      </c>
      <c r="E204" s="257">
        <v>41523</v>
      </c>
    </row>
    <row r="205" spans="1:5">
      <c r="A205" s="57" t="s">
        <v>8886</v>
      </c>
      <c r="B205" s="173" t="s">
        <v>11149</v>
      </c>
      <c r="C205" s="10" t="s">
        <v>3247</v>
      </c>
      <c r="D205" s="173" t="s">
        <v>6560</v>
      </c>
      <c r="E205" s="257">
        <v>41523</v>
      </c>
    </row>
    <row r="206" spans="1:5">
      <c r="A206" s="57" t="s">
        <v>20305</v>
      </c>
      <c r="B206" s="173" t="s">
        <v>17143</v>
      </c>
      <c r="C206" s="10" t="s">
        <v>13726</v>
      </c>
      <c r="D206" s="173" t="s">
        <v>20204</v>
      </c>
      <c r="E206" s="257">
        <v>41523</v>
      </c>
    </row>
    <row r="207" spans="1:5">
      <c r="A207" s="57" t="s">
        <v>19313</v>
      </c>
      <c r="B207" s="173" t="s">
        <v>17786</v>
      </c>
      <c r="C207" s="10" t="s">
        <v>8299</v>
      </c>
      <c r="D207" s="173" t="s">
        <v>19314</v>
      </c>
      <c r="E207" s="257">
        <v>41523</v>
      </c>
    </row>
    <row r="208" spans="1:5">
      <c r="A208" s="57" t="s">
        <v>20277</v>
      </c>
      <c r="B208" s="173" t="s">
        <v>17823</v>
      </c>
      <c r="C208" s="10" t="s">
        <v>13697</v>
      </c>
      <c r="D208" s="173" t="s">
        <v>20238</v>
      </c>
      <c r="E208" s="257">
        <v>41523</v>
      </c>
    </row>
    <row r="209" spans="1:5">
      <c r="A209" s="57" t="s">
        <v>2908</v>
      </c>
      <c r="B209" s="173" t="s">
        <v>9976</v>
      </c>
      <c r="C209" s="10" t="s">
        <v>184</v>
      </c>
      <c r="D209" s="173" t="s">
        <v>2624</v>
      </c>
      <c r="E209" s="257">
        <v>41530</v>
      </c>
    </row>
    <row r="210" spans="1:5">
      <c r="A210" s="57" t="s">
        <v>19956</v>
      </c>
      <c r="B210" s="173" t="s">
        <v>19031</v>
      </c>
      <c r="C210" s="10" t="s">
        <v>13739</v>
      </c>
      <c r="D210" s="173" t="s">
        <v>19028</v>
      </c>
      <c r="E210" s="257">
        <v>41530</v>
      </c>
    </row>
    <row r="211" spans="1:5">
      <c r="A211" s="57" t="s">
        <v>19374</v>
      </c>
      <c r="B211" s="173" t="s">
        <v>17298</v>
      </c>
      <c r="C211" s="10" t="s">
        <v>167</v>
      </c>
      <c r="D211" s="173" t="s">
        <v>17295</v>
      </c>
      <c r="E211" s="257">
        <v>41530</v>
      </c>
    </row>
    <row r="212" spans="1:5">
      <c r="A212" s="57" t="s">
        <v>19535</v>
      </c>
      <c r="B212" s="173" t="s">
        <v>17276</v>
      </c>
      <c r="C212" s="10" t="s">
        <v>167</v>
      </c>
      <c r="D212" s="173" t="s">
        <v>17274</v>
      </c>
      <c r="E212" s="257">
        <v>41530</v>
      </c>
    </row>
    <row r="213" spans="1:5">
      <c r="A213" s="57" t="s">
        <v>17772</v>
      </c>
      <c r="B213" s="173" t="s">
        <v>17376</v>
      </c>
      <c r="C213" s="10" t="s">
        <v>167</v>
      </c>
      <c r="D213" s="173" t="s">
        <v>17373</v>
      </c>
      <c r="E213" s="257">
        <v>41530</v>
      </c>
    </row>
    <row r="214" spans="1:5">
      <c r="A214" s="57" t="s">
        <v>1880</v>
      </c>
      <c r="B214" s="173" t="s">
        <v>9733</v>
      </c>
      <c r="C214" s="10" t="s">
        <v>1879</v>
      </c>
      <c r="D214" s="173" t="s">
        <v>1207</v>
      </c>
      <c r="E214" s="257">
        <v>41530</v>
      </c>
    </row>
    <row r="215" spans="1:5">
      <c r="A215" s="57" t="s">
        <v>2670</v>
      </c>
      <c r="B215" s="173" t="s">
        <v>9970</v>
      </c>
      <c r="C215" s="10" t="s">
        <v>2591</v>
      </c>
      <c r="D215" s="173" t="s">
        <v>2611</v>
      </c>
      <c r="E215" s="257">
        <v>41530</v>
      </c>
    </row>
    <row r="216" spans="1:5">
      <c r="A216" s="57" t="s">
        <v>1268</v>
      </c>
      <c r="B216" s="173" t="s">
        <v>9633</v>
      </c>
      <c r="C216" s="10" t="s">
        <v>917</v>
      </c>
      <c r="D216" s="173" t="s">
        <v>1217</v>
      </c>
      <c r="E216" s="257">
        <v>41530</v>
      </c>
    </row>
    <row r="217" spans="1:5">
      <c r="A217" s="57" t="s">
        <v>8897</v>
      </c>
      <c r="B217" s="173" t="s">
        <v>11276</v>
      </c>
      <c r="C217" s="10" t="s">
        <v>6941</v>
      </c>
      <c r="D217" s="173" t="s">
        <v>6975</v>
      </c>
      <c r="E217" s="257">
        <v>41530</v>
      </c>
    </row>
    <row r="218" spans="1:5">
      <c r="A218" s="57" t="s">
        <v>12121</v>
      </c>
      <c r="B218" s="173" t="s">
        <v>11701</v>
      </c>
      <c r="C218" s="10" t="s">
        <v>8720</v>
      </c>
      <c r="D218" s="173" t="s">
        <v>8722</v>
      </c>
      <c r="E218" s="257">
        <v>41530</v>
      </c>
    </row>
    <row r="219" spans="1:5">
      <c r="A219" s="57" t="s">
        <v>9309</v>
      </c>
      <c r="B219" s="173" t="s">
        <v>11714</v>
      </c>
      <c r="C219" s="10" t="s">
        <v>1701</v>
      </c>
      <c r="D219" s="173" t="s">
        <v>8972</v>
      </c>
      <c r="E219" s="257">
        <v>41530</v>
      </c>
    </row>
    <row r="220" spans="1:5">
      <c r="A220" s="57" t="s">
        <v>19762</v>
      </c>
      <c r="B220" s="173" t="s">
        <v>18784</v>
      </c>
      <c r="C220" s="10" t="s">
        <v>118</v>
      </c>
      <c r="D220" s="173" t="s">
        <v>18783</v>
      </c>
      <c r="E220" s="257">
        <v>41530</v>
      </c>
    </row>
    <row r="221" spans="1:5" s="15" customFormat="1">
      <c r="A221" s="57" t="s">
        <v>19598</v>
      </c>
      <c r="B221" s="173" t="s">
        <v>17390</v>
      </c>
      <c r="C221" s="10" t="s">
        <v>167</v>
      </c>
      <c r="D221" s="173" t="s">
        <v>17388</v>
      </c>
      <c r="E221" s="257">
        <v>41530</v>
      </c>
    </row>
    <row r="222" spans="1:5" s="15" customFormat="1">
      <c r="A222" s="57" t="s">
        <v>8891</v>
      </c>
      <c r="B222" s="173" t="s">
        <v>11222</v>
      </c>
      <c r="C222" s="10" t="s">
        <v>6860</v>
      </c>
      <c r="D222" s="173" t="s">
        <v>15006</v>
      </c>
      <c r="E222" s="257">
        <v>41530</v>
      </c>
    </row>
    <row r="223" spans="1:5" s="15" customFormat="1">
      <c r="A223" s="57" t="s">
        <v>2590</v>
      </c>
      <c r="B223" s="173" t="s">
        <v>9933</v>
      </c>
      <c r="C223" s="10" t="s">
        <v>2529</v>
      </c>
      <c r="D223" s="173" t="s">
        <v>2532</v>
      </c>
      <c r="E223" s="257">
        <v>41530</v>
      </c>
    </row>
    <row r="224" spans="1:5" s="15" customFormat="1">
      <c r="A224" s="57" t="s">
        <v>9257</v>
      </c>
      <c r="B224" s="173" t="s">
        <v>10971</v>
      </c>
      <c r="C224" s="10" t="s">
        <v>4729</v>
      </c>
      <c r="D224" s="173" t="s">
        <v>6039</v>
      </c>
      <c r="E224" s="257">
        <v>41530</v>
      </c>
    </row>
    <row r="225" spans="1:5" s="15" customFormat="1">
      <c r="A225" s="57" t="s">
        <v>16979</v>
      </c>
      <c r="B225" s="173" t="s">
        <v>11662</v>
      </c>
      <c r="C225" s="10" t="s">
        <v>8597</v>
      </c>
      <c r="D225" s="173" t="s">
        <v>8599</v>
      </c>
      <c r="E225" s="257">
        <v>41530</v>
      </c>
    </row>
    <row r="226" spans="1:5" s="15" customFormat="1">
      <c r="A226" s="57" t="s">
        <v>2656</v>
      </c>
      <c r="B226" s="173" t="s">
        <v>9937</v>
      </c>
      <c r="C226" s="10" t="s">
        <v>2529</v>
      </c>
      <c r="D226" s="173" t="s">
        <v>2535</v>
      </c>
      <c r="E226" s="257">
        <v>41530</v>
      </c>
    </row>
    <row r="227" spans="1:5" s="15" customFormat="1">
      <c r="A227" s="57" t="s">
        <v>401</v>
      </c>
      <c r="B227" s="173" t="s">
        <v>9516</v>
      </c>
      <c r="C227" s="10" t="s">
        <v>190</v>
      </c>
      <c r="D227" s="173" t="s">
        <v>64</v>
      </c>
      <c r="E227" s="257">
        <v>41530</v>
      </c>
    </row>
    <row r="228" spans="1:5" s="15" customFormat="1">
      <c r="A228" s="57" t="s">
        <v>2657</v>
      </c>
      <c r="B228" s="173" t="s">
        <v>9939</v>
      </c>
      <c r="C228" s="10" t="s">
        <v>2529</v>
      </c>
      <c r="D228" s="173" t="s">
        <v>2537</v>
      </c>
      <c r="E228" s="257">
        <v>41530</v>
      </c>
    </row>
    <row r="229" spans="1:5" s="15" customFormat="1">
      <c r="A229" s="57" t="s">
        <v>5527</v>
      </c>
      <c r="B229" s="173" t="s">
        <v>10485</v>
      </c>
      <c r="C229" s="10" t="s">
        <v>3926</v>
      </c>
      <c r="D229" s="173" t="s">
        <v>4087</v>
      </c>
      <c r="E229" s="257">
        <v>41530</v>
      </c>
    </row>
    <row r="230" spans="1:5" s="15" customFormat="1">
      <c r="A230" s="57" t="s">
        <v>11792</v>
      </c>
      <c r="B230" s="173" t="s">
        <v>11078</v>
      </c>
      <c r="C230" s="10" t="s">
        <v>4726</v>
      </c>
      <c r="D230" s="173" t="s">
        <v>6350</v>
      </c>
      <c r="E230" s="257">
        <v>41530</v>
      </c>
    </row>
    <row r="231" spans="1:5" s="15" customFormat="1">
      <c r="A231" s="57" t="s">
        <v>9169</v>
      </c>
      <c r="B231" s="173" t="s">
        <v>10980</v>
      </c>
      <c r="C231" s="10" t="s">
        <v>4729</v>
      </c>
      <c r="D231" s="173" t="s">
        <v>6515</v>
      </c>
      <c r="E231" s="257">
        <v>41530</v>
      </c>
    </row>
    <row r="232" spans="1:5" s="15" customFormat="1">
      <c r="A232" s="57" t="s">
        <v>11915</v>
      </c>
      <c r="B232" s="173" t="s">
        <v>11504</v>
      </c>
      <c r="C232" s="10" t="s">
        <v>7691</v>
      </c>
      <c r="D232" s="173" t="s">
        <v>15055</v>
      </c>
      <c r="E232" s="257">
        <v>41530</v>
      </c>
    </row>
    <row r="233" spans="1:5" s="15" customFormat="1">
      <c r="A233" s="57" t="s">
        <v>8950</v>
      </c>
      <c r="B233" s="173" t="s">
        <v>11263</v>
      </c>
      <c r="C233" s="10" t="s">
        <v>6941</v>
      </c>
      <c r="D233" s="173" t="s">
        <v>6952</v>
      </c>
      <c r="E233" s="257">
        <v>41530</v>
      </c>
    </row>
    <row r="234" spans="1:5" s="15" customFormat="1">
      <c r="A234" s="57" t="s">
        <v>12770</v>
      </c>
      <c r="B234" s="173" t="s">
        <v>11757</v>
      </c>
      <c r="C234" s="10" t="s">
        <v>1526</v>
      </c>
      <c r="D234" s="173" t="s">
        <v>9151</v>
      </c>
      <c r="E234" s="257">
        <v>41530</v>
      </c>
    </row>
    <row r="235" spans="1:5" s="15" customFormat="1">
      <c r="A235" s="57" t="s">
        <v>13176</v>
      </c>
      <c r="B235" s="173" t="s">
        <v>11733</v>
      </c>
      <c r="C235" s="10" t="s">
        <v>7827</v>
      </c>
      <c r="D235" s="173" t="s">
        <v>9025</v>
      </c>
      <c r="E235" s="257">
        <v>41530</v>
      </c>
    </row>
    <row r="236" spans="1:5" s="15" customFormat="1">
      <c r="A236" s="57" t="s">
        <v>17763</v>
      </c>
      <c r="B236" s="173" t="s">
        <v>17247</v>
      </c>
      <c r="C236" s="10" t="s">
        <v>13679</v>
      </c>
      <c r="D236" s="173" t="s">
        <v>17244</v>
      </c>
      <c r="E236" s="257">
        <v>41530</v>
      </c>
    </row>
    <row r="237" spans="1:5" s="15" customFormat="1">
      <c r="A237" s="57" t="s">
        <v>19517</v>
      </c>
      <c r="B237" s="173" t="s">
        <v>19115</v>
      </c>
      <c r="C237" s="10" t="s">
        <v>13797</v>
      </c>
      <c r="D237" s="173" t="s">
        <v>19112</v>
      </c>
      <c r="E237" s="257">
        <v>41530</v>
      </c>
    </row>
    <row r="238" spans="1:5" s="15" customFormat="1">
      <c r="A238" s="57" t="s">
        <v>17925</v>
      </c>
      <c r="B238" s="173" t="s">
        <v>17310</v>
      </c>
      <c r="C238" s="10" t="s">
        <v>167</v>
      </c>
      <c r="D238" s="173" t="s">
        <v>17307</v>
      </c>
      <c r="E238" s="257">
        <v>41530</v>
      </c>
    </row>
    <row r="239" spans="1:5" s="15" customFormat="1">
      <c r="A239" s="57" t="s">
        <v>17616</v>
      </c>
      <c r="B239" s="173" t="s">
        <v>17290</v>
      </c>
      <c r="C239" s="10" t="s">
        <v>167</v>
      </c>
      <c r="D239" s="173" t="s">
        <v>17287</v>
      </c>
      <c r="E239" s="257">
        <v>41530</v>
      </c>
    </row>
    <row r="240" spans="1:5" s="15" customFormat="1">
      <c r="A240" s="57" t="s">
        <v>20457</v>
      </c>
      <c r="B240" s="173" t="s">
        <v>17981</v>
      </c>
      <c r="C240" s="10" t="s">
        <v>8252</v>
      </c>
      <c r="D240" s="173" t="s">
        <v>17979</v>
      </c>
      <c r="E240" s="257">
        <v>41530</v>
      </c>
    </row>
    <row r="241" spans="1:5" s="15" customFormat="1">
      <c r="A241" s="57" t="s">
        <v>11477</v>
      </c>
      <c r="B241" s="173" t="s">
        <v>11480</v>
      </c>
      <c r="C241" s="10" t="s">
        <v>7607</v>
      </c>
      <c r="D241" s="173" t="s">
        <v>7609</v>
      </c>
      <c r="E241" s="257">
        <v>41530</v>
      </c>
    </row>
    <row r="242" spans="1:5" s="15" customFormat="1">
      <c r="A242" s="57" t="s">
        <v>15598</v>
      </c>
      <c r="B242" s="173" t="s">
        <v>12157</v>
      </c>
      <c r="C242" s="10" t="s">
        <v>12132</v>
      </c>
      <c r="D242" s="173" t="s">
        <v>14572</v>
      </c>
      <c r="E242" s="257">
        <v>41530</v>
      </c>
    </row>
    <row r="243" spans="1:5" s="15" customFormat="1">
      <c r="A243" s="57" t="s">
        <v>14599</v>
      </c>
      <c r="B243" s="173" t="s">
        <v>12634</v>
      </c>
      <c r="C243" s="10" t="s">
        <v>12622</v>
      </c>
      <c r="D243" s="173" t="s">
        <v>12632</v>
      </c>
      <c r="E243" s="257">
        <v>41530</v>
      </c>
    </row>
    <row r="244" spans="1:5" s="15" customFormat="1">
      <c r="A244" s="57" t="s">
        <v>12570</v>
      </c>
      <c r="B244" s="173" t="s">
        <v>11304</v>
      </c>
      <c r="C244" s="10" t="s">
        <v>175</v>
      </c>
      <c r="D244" s="173" t="s">
        <v>7058</v>
      </c>
      <c r="E244" s="257">
        <v>41530</v>
      </c>
    </row>
    <row r="245" spans="1:5" s="15" customFormat="1">
      <c r="A245" s="57" t="s">
        <v>13427</v>
      </c>
      <c r="B245" s="173" t="s">
        <v>11485</v>
      </c>
      <c r="C245" s="10" t="s">
        <v>7643</v>
      </c>
      <c r="D245" s="173" t="s">
        <v>7645</v>
      </c>
      <c r="E245" s="257">
        <v>41530</v>
      </c>
    </row>
    <row r="246" spans="1:5" s="15" customFormat="1">
      <c r="A246" s="57" t="s">
        <v>12577</v>
      </c>
      <c r="B246" s="173" t="s">
        <v>11338</v>
      </c>
      <c r="C246" s="10" t="s">
        <v>7231</v>
      </c>
      <c r="D246" s="173" t="s">
        <v>7243</v>
      </c>
      <c r="E246" s="257">
        <v>41530</v>
      </c>
    </row>
    <row r="247" spans="1:5" s="15" customFormat="1">
      <c r="A247" s="57" t="s">
        <v>12068</v>
      </c>
      <c r="B247" s="173" t="s">
        <v>11344</v>
      </c>
      <c r="C247" s="10" t="s">
        <v>7231</v>
      </c>
      <c r="D247" s="173" t="s">
        <v>7260</v>
      </c>
      <c r="E247" s="257">
        <v>41530</v>
      </c>
    </row>
    <row r="248" spans="1:5" s="15" customFormat="1">
      <c r="A248" s="57" t="s">
        <v>5502</v>
      </c>
      <c r="B248" s="173" t="s">
        <v>9582</v>
      </c>
      <c r="C248" s="10" t="s">
        <v>701</v>
      </c>
      <c r="D248" s="173" t="s">
        <v>4687</v>
      </c>
      <c r="E248" s="257">
        <v>41530</v>
      </c>
    </row>
    <row r="249" spans="1:5" s="15" customFormat="1">
      <c r="A249" s="57" t="s">
        <v>9263</v>
      </c>
      <c r="B249" s="173" t="s">
        <v>10976</v>
      </c>
      <c r="C249" s="10" t="s">
        <v>4729</v>
      </c>
      <c r="D249" s="173" t="s">
        <v>6048</v>
      </c>
      <c r="E249" s="257">
        <v>41530</v>
      </c>
    </row>
    <row r="250" spans="1:5" s="15" customFormat="1">
      <c r="A250" s="57" t="s">
        <v>9261</v>
      </c>
      <c r="B250" s="173" t="s">
        <v>10975</v>
      </c>
      <c r="C250" s="10" t="s">
        <v>4729</v>
      </c>
      <c r="D250" s="173" t="s">
        <v>6045</v>
      </c>
      <c r="E250" s="257">
        <v>41530</v>
      </c>
    </row>
    <row r="251" spans="1:5" s="15" customFormat="1">
      <c r="A251" s="57" t="s">
        <v>12756</v>
      </c>
      <c r="B251" s="173" t="s">
        <v>11667</v>
      </c>
      <c r="C251" s="10" t="s">
        <v>8613</v>
      </c>
      <c r="D251" s="173" t="s">
        <v>8615</v>
      </c>
      <c r="E251" s="257">
        <v>41530</v>
      </c>
    </row>
    <row r="252" spans="1:5" s="15" customFormat="1">
      <c r="A252" s="57" t="s">
        <v>9230</v>
      </c>
      <c r="B252" s="173" t="s">
        <v>10573</v>
      </c>
      <c r="C252" s="10" t="s">
        <v>2386</v>
      </c>
      <c r="D252" s="173" t="s">
        <v>4794</v>
      </c>
      <c r="E252" s="257">
        <v>41530</v>
      </c>
    </row>
    <row r="253" spans="1:5" s="15" customFormat="1">
      <c r="A253" s="57" t="s">
        <v>14528</v>
      </c>
      <c r="B253" s="173" t="s">
        <v>12272</v>
      </c>
      <c r="C253" s="10" t="s">
        <v>12264</v>
      </c>
      <c r="D253" s="173" t="s">
        <v>12270</v>
      </c>
      <c r="E253" s="257">
        <v>41530</v>
      </c>
    </row>
    <row r="254" spans="1:5" s="15" customFormat="1">
      <c r="A254" s="57" t="s">
        <v>14079</v>
      </c>
      <c r="B254" s="173" t="s">
        <v>12288</v>
      </c>
      <c r="C254" s="10" t="s">
        <v>12264</v>
      </c>
      <c r="D254" s="173" t="s">
        <v>12286</v>
      </c>
      <c r="E254" s="257">
        <v>41530</v>
      </c>
    </row>
    <row r="255" spans="1:5" s="15" customFormat="1">
      <c r="A255" s="57" t="s">
        <v>14076</v>
      </c>
      <c r="B255" s="173" t="s">
        <v>12280</v>
      </c>
      <c r="C255" s="10" t="s">
        <v>12264</v>
      </c>
      <c r="D255" s="173" t="s">
        <v>12278</v>
      </c>
      <c r="E255" s="257">
        <v>41530</v>
      </c>
    </row>
    <row r="256" spans="1:5" s="15" customFormat="1">
      <c r="A256" s="57" t="s">
        <v>14575</v>
      </c>
      <c r="B256" s="173" t="s">
        <v>12304</v>
      </c>
      <c r="C256" s="10" t="s">
        <v>12264</v>
      </c>
      <c r="D256" s="173" t="s">
        <v>12302</v>
      </c>
      <c r="E256" s="257">
        <v>41530</v>
      </c>
    </row>
    <row r="257" spans="1:5" s="15" customFormat="1">
      <c r="A257" s="57" t="s">
        <v>14539</v>
      </c>
      <c r="B257" s="173" t="s">
        <v>12340</v>
      </c>
      <c r="C257" s="10" t="s">
        <v>12264</v>
      </c>
      <c r="D257" s="173" t="s">
        <v>12337</v>
      </c>
      <c r="E257" s="257">
        <v>41530</v>
      </c>
    </row>
    <row r="258" spans="1:5" s="15" customFormat="1">
      <c r="A258" s="57" t="s">
        <v>8558</v>
      </c>
      <c r="B258" s="173" t="s">
        <v>10531</v>
      </c>
      <c r="C258" s="10" t="s">
        <v>171</v>
      </c>
      <c r="D258" s="173" t="s">
        <v>4755</v>
      </c>
      <c r="E258" s="257">
        <v>41530</v>
      </c>
    </row>
    <row r="259" spans="1:5" s="15" customFormat="1">
      <c r="A259" s="57" t="s">
        <v>12083</v>
      </c>
      <c r="B259" s="173" t="s">
        <v>11511</v>
      </c>
      <c r="C259" s="10" t="s">
        <v>7716</v>
      </c>
      <c r="D259" s="173" t="s">
        <v>7718</v>
      </c>
      <c r="E259" s="257">
        <v>41530</v>
      </c>
    </row>
    <row r="260" spans="1:5" s="15" customFormat="1">
      <c r="A260" s="57" t="s">
        <v>15439</v>
      </c>
      <c r="B260" s="173" t="s">
        <v>12954</v>
      </c>
      <c r="C260" s="10" t="s">
        <v>168</v>
      </c>
      <c r="D260" s="173" t="s">
        <v>12952</v>
      </c>
      <c r="E260" s="257">
        <v>41530</v>
      </c>
    </row>
    <row r="261" spans="1:5" s="15" customFormat="1">
      <c r="A261" s="57" t="s">
        <v>9423</v>
      </c>
      <c r="B261" s="173" t="s">
        <v>11384</v>
      </c>
      <c r="C261" s="10" t="s">
        <v>7321</v>
      </c>
      <c r="D261" s="173" t="s">
        <v>7323</v>
      </c>
      <c r="E261" s="257">
        <v>41530</v>
      </c>
    </row>
    <row r="262" spans="1:5" s="15" customFormat="1">
      <c r="A262" s="57" t="s">
        <v>5950</v>
      </c>
      <c r="B262" s="173" t="s">
        <v>10375</v>
      </c>
      <c r="C262" s="10" t="s">
        <v>171</v>
      </c>
      <c r="D262" s="173" t="s">
        <v>3601</v>
      </c>
      <c r="E262" s="257">
        <v>41530</v>
      </c>
    </row>
    <row r="263" spans="1:5" s="15" customFormat="1">
      <c r="A263" s="57" t="s">
        <v>15532</v>
      </c>
      <c r="B263" s="173" t="s">
        <v>12467</v>
      </c>
      <c r="C263" s="10" t="s">
        <v>1786</v>
      </c>
      <c r="D263" s="173" t="s">
        <v>12465</v>
      </c>
      <c r="E263" s="257">
        <v>41530</v>
      </c>
    </row>
    <row r="264" spans="1:5" s="15" customFormat="1">
      <c r="A264" s="57" t="s">
        <v>15325</v>
      </c>
      <c r="B264" s="173" t="s">
        <v>11508</v>
      </c>
      <c r="C264" s="10" t="s">
        <v>7703</v>
      </c>
      <c r="D264" s="173" t="s">
        <v>7704</v>
      </c>
      <c r="E264" s="257">
        <v>41530</v>
      </c>
    </row>
    <row r="265" spans="1:5" s="15" customFormat="1">
      <c r="A265" s="57" t="s">
        <v>12034</v>
      </c>
      <c r="B265" s="173" t="s">
        <v>11282</v>
      </c>
      <c r="C265" s="10" t="s">
        <v>6982</v>
      </c>
      <c r="D265" s="173" t="s">
        <v>6994</v>
      </c>
      <c r="E265" s="257">
        <v>41530</v>
      </c>
    </row>
    <row r="266" spans="1:5" s="15" customFormat="1">
      <c r="A266" s="57" t="s">
        <v>5158</v>
      </c>
      <c r="B266" s="173" t="s">
        <v>10648</v>
      </c>
      <c r="C266" s="10" t="s">
        <v>4944</v>
      </c>
      <c r="D266" s="173" t="s">
        <v>5004</v>
      </c>
      <c r="E266" s="257">
        <v>41530</v>
      </c>
    </row>
    <row r="267" spans="1:5" s="15" customFormat="1">
      <c r="A267" s="57" t="s">
        <v>12090</v>
      </c>
      <c r="B267" s="173" t="s">
        <v>11568</v>
      </c>
      <c r="C267" s="10" t="s">
        <v>1810</v>
      </c>
      <c r="D267" s="173" t="s">
        <v>7886</v>
      </c>
      <c r="E267" s="257">
        <v>41530</v>
      </c>
    </row>
    <row r="268" spans="1:5" s="15" customFormat="1">
      <c r="A268" s="57" t="s">
        <v>5116</v>
      </c>
      <c r="B268" s="173" t="s">
        <v>9709</v>
      </c>
      <c r="C268" s="10" t="s">
        <v>1843</v>
      </c>
      <c r="D268" s="173" t="s">
        <v>3849</v>
      </c>
      <c r="E268" s="257">
        <v>41530</v>
      </c>
    </row>
    <row r="269" spans="1:5" s="15" customFormat="1">
      <c r="A269" s="57" t="s">
        <v>17470</v>
      </c>
      <c r="B269" s="173" t="s">
        <v>11161</v>
      </c>
      <c r="C269" s="10" t="s">
        <v>6517</v>
      </c>
      <c r="D269" s="173" t="s">
        <v>6574</v>
      </c>
      <c r="E269" s="257">
        <v>41530</v>
      </c>
    </row>
    <row r="270" spans="1:5" s="15" customFormat="1">
      <c r="A270" s="57" t="s">
        <v>5740</v>
      </c>
      <c r="B270" s="173" t="s">
        <v>10780</v>
      </c>
      <c r="C270" s="10" t="s">
        <v>5390</v>
      </c>
      <c r="D270" s="173" t="s">
        <v>5411</v>
      </c>
      <c r="E270" s="257">
        <v>41530</v>
      </c>
    </row>
    <row r="271" spans="1:5" s="15" customFormat="1">
      <c r="A271" s="57" t="s">
        <v>5744</v>
      </c>
      <c r="B271" s="173" t="s">
        <v>10784</v>
      </c>
      <c r="C271" s="10" t="s">
        <v>5390</v>
      </c>
      <c r="D271" s="173" t="s">
        <v>5418</v>
      </c>
      <c r="E271" s="257">
        <v>41530</v>
      </c>
    </row>
    <row r="272" spans="1:5" s="15" customFormat="1">
      <c r="A272" s="57" t="s">
        <v>14587</v>
      </c>
      <c r="B272" s="173" t="s">
        <v>12346</v>
      </c>
      <c r="C272" s="10" t="s">
        <v>12341</v>
      </c>
      <c r="D272" s="173" t="s">
        <v>12343</v>
      </c>
      <c r="E272" s="257">
        <v>41530</v>
      </c>
    </row>
    <row r="273" spans="1:5" s="15" customFormat="1">
      <c r="A273" s="57" t="s">
        <v>9422</v>
      </c>
      <c r="B273" s="173" t="s">
        <v>11366</v>
      </c>
      <c r="C273" s="10" t="s">
        <v>1778</v>
      </c>
      <c r="D273" s="173" t="s">
        <v>7299</v>
      </c>
      <c r="E273" s="257">
        <v>41530</v>
      </c>
    </row>
    <row r="274" spans="1:5" s="15" customFormat="1">
      <c r="A274" s="57" t="s">
        <v>11886</v>
      </c>
      <c r="B274" s="173" t="s">
        <v>11279</v>
      </c>
      <c r="C274" s="10" t="s">
        <v>6977</v>
      </c>
      <c r="D274" s="173" t="s">
        <v>6988</v>
      </c>
      <c r="E274" s="257">
        <v>41530</v>
      </c>
    </row>
    <row r="275" spans="1:5" s="15" customFormat="1">
      <c r="A275" s="57" t="s">
        <v>6127</v>
      </c>
      <c r="B275" s="173" t="s">
        <v>9613</v>
      </c>
      <c r="C275" s="10" t="s">
        <v>819</v>
      </c>
      <c r="D275" s="173" t="s">
        <v>1236</v>
      </c>
      <c r="E275" s="257">
        <v>41530</v>
      </c>
    </row>
    <row r="276" spans="1:5" s="15" customFormat="1">
      <c r="A276" s="57" t="s">
        <v>13143</v>
      </c>
      <c r="B276" s="173" t="s">
        <v>11563</v>
      </c>
      <c r="C276" s="10" t="s">
        <v>188</v>
      </c>
      <c r="D276" s="173" t="s">
        <v>7869</v>
      </c>
      <c r="E276" s="257">
        <v>41530</v>
      </c>
    </row>
    <row r="277" spans="1:5" s="15" customFormat="1">
      <c r="A277" s="57" t="s">
        <v>13139</v>
      </c>
      <c r="B277" s="173" t="s">
        <v>11559</v>
      </c>
      <c r="C277" s="10" t="s">
        <v>188</v>
      </c>
      <c r="D277" s="173" t="s">
        <v>7857</v>
      </c>
      <c r="E277" s="257">
        <v>41530</v>
      </c>
    </row>
    <row r="278" spans="1:5" s="15" customFormat="1">
      <c r="A278" s="57" t="s">
        <v>15172</v>
      </c>
      <c r="B278" s="173" t="s">
        <v>11534</v>
      </c>
      <c r="C278" s="10" t="s">
        <v>7753</v>
      </c>
      <c r="D278" s="173" t="s">
        <v>8420</v>
      </c>
      <c r="E278" s="257">
        <v>41530</v>
      </c>
    </row>
    <row r="279" spans="1:5" s="15" customFormat="1">
      <c r="A279" s="57" t="s">
        <v>9233</v>
      </c>
      <c r="B279" s="173" t="s">
        <v>10705</v>
      </c>
      <c r="C279" s="10" t="s">
        <v>162</v>
      </c>
      <c r="D279" s="173" t="s">
        <v>5316</v>
      </c>
      <c r="E279" s="257">
        <v>41530</v>
      </c>
    </row>
    <row r="280" spans="1:5" s="15" customFormat="1">
      <c r="A280" s="57" t="s">
        <v>13130</v>
      </c>
      <c r="B280" s="173" t="s">
        <v>11491</v>
      </c>
      <c r="C280" s="10" t="s">
        <v>7665</v>
      </c>
      <c r="D280" s="173" t="s">
        <v>7667</v>
      </c>
      <c r="E280" s="257">
        <v>41530</v>
      </c>
    </row>
    <row r="281" spans="1:5" s="15" customFormat="1">
      <c r="A281" s="57" t="s">
        <v>2906</v>
      </c>
      <c r="B281" s="173" t="s">
        <v>9974</v>
      </c>
      <c r="C281" s="10" t="s">
        <v>184</v>
      </c>
      <c r="D281" s="173" t="s">
        <v>2621</v>
      </c>
      <c r="E281" s="257">
        <v>41537</v>
      </c>
    </row>
    <row r="282" spans="1:5" s="15" customFormat="1">
      <c r="A282" s="57" t="s">
        <v>5735</v>
      </c>
      <c r="B282" s="173" t="s">
        <v>10684</v>
      </c>
      <c r="C282" s="10" t="s">
        <v>3056</v>
      </c>
      <c r="D282" s="173" t="s">
        <v>15143</v>
      </c>
      <c r="E282" s="257">
        <v>41537</v>
      </c>
    </row>
    <row r="283" spans="1:5" s="15" customFormat="1">
      <c r="A283" s="57" t="s">
        <v>5733</v>
      </c>
      <c r="B283" s="173" t="s">
        <v>10682</v>
      </c>
      <c r="C283" s="10" t="s">
        <v>3056</v>
      </c>
      <c r="D283" s="173" t="s">
        <v>5262</v>
      </c>
      <c r="E283" s="257">
        <v>41537</v>
      </c>
    </row>
    <row r="284" spans="1:5" s="15" customFormat="1">
      <c r="A284" s="57" t="s">
        <v>15739</v>
      </c>
      <c r="B284" s="173" t="s">
        <v>11715</v>
      </c>
      <c r="C284" s="10" t="s">
        <v>5172</v>
      </c>
      <c r="D284" s="173" t="s">
        <v>9325</v>
      </c>
      <c r="E284" s="257">
        <v>41537</v>
      </c>
    </row>
    <row r="285" spans="1:5" s="15" customFormat="1">
      <c r="A285" s="57" t="s">
        <v>14063</v>
      </c>
      <c r="B285" s="173" t="s">
        <v>11741</v>
      </c>
      <c r="C285" s="10" t="s">
        <v>9033</v>
      </c>
      <c r="D285" s="173" t="s">
        <v>9052</v>
      </c>
      <c r="E285" s="257">
        <v>41537</v>
      </c>
    </row>
    <row r="286" spans="1:5" s="15" customFormat="1">
      <c r="A286" s="57" t="s">
        <v>5789</v>
      </c>
      <c r="B286" s="173" t="s">
        <v>10509</v>
      </c>
      <c r="C286" s="10" t="s">
        <v>3926</v>
      </c>
      <c r="D286" s="173" t="s">
        <v>14667</v>
      </c>
      <c r="E286" s="257">
        <v>41537</v>
      </c>
    </row>
    <row r="287" spans="1:5" s="15" customFormat="1">
      <c r="A287" s="57" t="s">
        <v>5503</v>
      </c>
      <c r="B287" s="173" t="s">
        <v>9688</v>
      </c>
      <c r="C287" s="10" t="s">
        <v>1018</v>
      </c>
      <c r="D287" s="173" t="s">
        <v>1020</v>
      </c>
      <c r="E287" s="257">
        <v>41537</v>
      </c>
    </row>
    <row r="288" spans="1:5" s="15" customFormat="1">
      <c r="A288" s="57" t="s">
        <v>5226</v>
      </c>
      <c r="B288" s="173" t="s">
        <v>10661</v>
      </c>
      <c r="C288" s="10" t="s">
        <v>4949</v>
      </c>
      <c r="D288" s="173" t="s">
        <v>5025</v>
      </c>
      <c r="E288" s="257">
        <v>41537</v>
      </c>
    </row>
    <row r="289" spans="1:5" s="15" customFormat="1">
      <c r="A289" s="57" t="s">
        <v>9420</v>
      </c>
      <c r="B289" s="173" t="s">
        <v>11245</v>
      </c>
      <c r="C289" s="10" t="s">
        <v>6911</v>
      </c>
      <c r="D289" s="173" t="s">
        <v>6919</v>
      </c>
      <c r="E289" s="257">
        <v>41537</v>
      </c>
    </row>
    <row r="290" spans="1:5" s="15" customFormat="1">
      <c r="A290" s="57" t="s">
        <v>5211</v>
      </c>
      <c r="B290" s="173" t="s">
        <v>10171</v>
      </c>
      <c r="C290" s="10" t="s">
        <v>3107</v>
      </c>
      <c r="D290" s="173" t="s">
        <v>3109</v>
      </c>
      <c r="E290" s="257">
        <v>41537</v>
      </c>
    </row>
    <row r="291" spans="1:5" s="15" customFormat="1">
      <c r="A291" s="57" t="s">
        <v>5154</v>
      </c>
      <c r="B291" s="173" t="s">
        <v>10640</v>
      </c>
      <c r="C291" s="10" t="s">
        <v>4944</v>
      </c>
      <c r="D291" s="173" t="s">
        <v>14931</v>
      </c>
      <c r="E291" s="257">
        <v>41537</v>
      </c>
    </row>
    <row r="292" spans="1:5" s="15" customFormat="1">
      <c r="A292" s="57" t="s">
        <v>4135</v>
      </c>
      <c r="B292" s="173" t="s">
        <v>10269</v>
      </c>
      <c r="C292" s="10" t="s">
        <v>3285</v>
      </c>
      <c r="D292" s="173" t="s">
        <v>3287</v>
      </c>
      <c r="E292" s="257">
        <v>41537</v>
      </c>
    </row>
    <row r="293" spans="1:5" s="15" customFormat="1">
      <c r="A293" s="57" t="s">
        <v>20214</v>
      </c>
      <c r="B293" s="173" t="s">
        <v>18938</v>
      </c>
      <c r="C293" s="10" t="s">
        <v>2525</v>
      </c>
      <c r="D293" s="173" t="s">
        <v>18936</v>
      </c>
      <c r="E293" s="257">
        <v>41544</v>
      </c>
    </row>
    <row r="294" spans="1:5" s="15" customFormat="1">
      <c r="A294" s="57" t="s">
        <v>17561</v>
      </c>
      <c r="B294" s="173" t="s">
        <v>16041</v>
      </c>
      <c r="C294" s="10" t="s">
        <v>13610</v>
      </c>
      <c r="D294" s="173" t="s">
        <v>16039</v>
      </c>
      <c r="E294" s="257">
        <v>41551</v>
      </c>
    </row>
    <row r="295" spans="1:5">
      <c r="A295" s="57" t="s">
        <v>20535</v>
      </c>
      <c r="B295" s="173" t="s">
        <v>20476</v>
      </c>
      <c r="C295" s="10" t="s">
        <v>1526</v>
      </c>
      <c r="D295" s="173" t="s">
        <v>20474</v>
      </c>
      <c r="E295" s="257">
        <v>41551</v>
      </c>
    </row>
    <row r="296" spans="1:5">
      <c r="A296" s="57" t="s">
        <v>385</v>
      </c>
      <c r="B296" s="173" t="s">
        <v>9462</v>
      </c>
      <c r="C296" s="10" t="s">
        <v>167</v>
      </c>
      <c r="D296" s="173" t="s">
        <v>23</v>
      </c>
      <c r="E296" s="257">
        <v>41551</v>
      </c>
    </row>
    <row r="297" spans="1:5">
      <c r="A297" s="57" t="s">
        <v>8097</v>
      </c>
      <c r="B297" s="173" t="s">
        <v>10969</v>
      </c>
      <c r="C297" s="10" t="s">
        <v>4729</v>
      </c>
      <c r="D297" s="173" t="s">
        <v>6512</v>
      </c>
      <c r="E297" s="257">
        <v>41551</v>
      </c>
    </row>
    <row r="298" spans="1:5">
      <c r="A298" s="57" t="s">
        <v>13393</v>
      </c>
      <c r="B298" s="173" t="s">
        <v>11604</v>
      </c>
      <c r="C298" s="10" t="s">
        <v>8077</v>
      </c>
      <c r="D298" s="173" t="s">
        <v>13149</v>
      </c>
      <c r="E298" s="257">
        <v>41551</v>
      </c>
    </row>
    <row r="299" spans="1:5">
      <c r="A299" s="57" t="s">
        <v>8958</v>
      </c>
      <c r="B299" s="173" t="s">
        <v>11506</v>
      </c>
      <c r="C299" s="10" t="s">
        <v>5866</v>
      </c>
      <c r="D299" s="173" t="s">
        <v>7696</v>
      </c>
      <c r="E299" s="257">
        <v>41551</v>
      </c>
    </row>
    <row r="300" spans="1:5">
      <c r="A300" s="57" t="s">
        <v>4587</v>
      </c>
      <c r="B300" s="173" t="s">
        <v>10220</v>
      </c>
      <c r="C300" s="10" t="s">
        <v>3185</v>
      </c>
      <c r="D300" s="173" t="s">
        <v>3215</v>
      </c>
      <c r="E300" s="257">
        <v>41551</v>
      </c>
    </row>
    <row r="301" spans="1:5">
      <c r="A301" s="57" t="s">
        <v>13506</v>
      </c>
      <c r="B301" s="173" t="s">
        <v>11293</v>
      </c>
      <c r="C301" s="10" t="s">
        <v>3278</v>
      </c>
      <c r="D301" s="173" t="s">
        <v>7021</v>
      </c>
      <c r="E301" s="257">
        <v>41551</v>
      </c>
    </row>
    <row r="302" spans="1:5">
      <c r="A302" s="57" t="s">
        <v>20205</v>
      </c>
      <c r="B302" s="173" t="s">
        <v>18065</v>
      </c>
      <c r="C302" s="10" t="s">
        <v>13723</v>
      </c>
      <c r="D302" s="173" t="s">
        <v>18064</v>
      </c>
      <c r="E302" s="257">
        <v>41551</v>
      </c>
    </row>
    <row r="303" spans="1:5">
      <c r="A303" s="57" t="s">
        <v>17620</v>
      </c>
      <c r="B303" s="173" t="s">
        <v>17339</v>
      </c>
      <c r="C303" s="10" t="s">
        <v>167</v>
      </c>
      <c r="D303" s="173" t="s">
        <v>17336</v>
      </c>
      <c r="E303" s="257">
        <v>41558</v>
      </c>
    </row>
    <row r="304" spans="1:5">
      <c r="A304" s="57" t="s">
        <v>19740</v>
      </c>
      <c r="B304" s="173" t="s">
        <v>17901</v>
      </c>
      <c r="C304" s="10" t="s">
        <v>13778</v>
      </c>
      <c r="D304" s="173" t="s">
        <v>18344</v>
      </c>
      <c r="E304" s="257">
        <v>41558</v>
      </c>
    </row>
    <row r="305" spans="1:5">
      <c r="A305" s="57" t="s">
        <v>19305</v>
      </c>
      <c r="B305" s="173" t="s">
        <v>17357</v>
      </c>
      <c r="C305" s="10" t="s">
        <v>167</v>
      </c>
      <c r="D305" s="173" t="s">
        <v>17355</v>
      </c>
      <c r="E305" s="257">
        <v>41558</v>
      </c>
    </row>
    <row r="306" spans="1:5">
      <c r="A306" s="57" t="s">
        <v>439</v>
      </c>
      <c r="B306" s="173" t="s">
        <v>9526</v>
      </c>
      <c r="C306" s="10" t="s">
        <v>121</v>
      </c>
      <c r="D306" s="173" t="s">
        <v>347</v>
      </c>
      <c r="E306" s="257">
        <v>41558</v>
      </c>
    </row>
    <row r="307" spans="1:5">
      <c r="A307" s="57" t="s">
        <v>4913</v>
      </c>
      <c r="B307" s="173" t="s">
        <v>10281</v>
      </c>
      <c r="C307" s="10" t="s">
        <v>3423</v>
      </c>
      <c r="D307" s="173" t="s">
        <v>3425</v>
      </c>
      <c r="E307" s="257">
        <v>41558</v>
      </c>
    </row>
    <row r="308" spans="1:5">
      <c r="A308" s="57" t="s">
        <v>12013</v>
      </c>
      <c r="B308" s="173" t="s">
        <v>11165</v>
      </c>
      <c r="C308" s="10" t="s">
        <v>6662</v>
      </c>
      <c r="D308" s="173" t="s">
        <v>6664</v>
      </c>
      <c r="E308" s="257">
        <v>41558</v>
      </c>
    </row>
    <row r="309" spans="1:5">
      <c r="A309" s="57" t="s">
        <v>17752</v>
      </c>
      <c r="B309" s="173" t="s">
        <v>17148</v>
      </c>
      <c r="C309" s="10" t="s">
        <v>13726</v>
      </c>
      <c r="D309" s="173" t="s">
        <v>17145</v>
      </c>
      <c r="E309" s="257">
        <v>41565</v>
      </c>
    </row>
    <row r="310" spans="1:5">
      <c r="A310" s="57" t="s">
        <v>17661</v>
      </c>
      <c r="B310" s="173" t="s">
        <v>16195</v>
      </c>
      <c r="C310" s="10" t="s">
        <v>13608</v>
      </c>
      <c r="D310" s="173" t="s">
        <v>16194</v>
      </c>
      <c r="E310" s="257">
        <v>41565</v>
      </c>
    </row>
    <row r="311" spans="1:5">
      <c r="A311" s="57" t="s">
        <v>17747</v>
      </c>
      <c r="B311" s="173" t="s">
        <v>17130</v>
      </c>
      <c r="C311" s="10" t="s">
        <v>13726</v>
      </c>
      <c r="D311" s="173" t="s">
        <v>17127</v>
      </c>
      <c r="E311" s="257">
        <v>41565</v>
      </c>
    </row>
    <row r="312" spans="1:5">
      <c r="A312" s="57" t="s">
        <v>17558</v>
      </c>
      <c r="B312" s="173" t="s">
        <v>16037</v>
      </c>
      <c r="C312" s="10" t="s">
        <v>13610</v>
      </c>
      <c r="D312" s="173" t="s">
        <v>16036</v>
      </c>
      <c r="E312" s="257">
        <v>41565</v>
      </c>
    </row>
    <row r="313" spans="1:5">
      <c r="A313" s="57" t="s">
        <v>9268</v>
      </c>
      <c r="B313" s="173" t="s">
        <v>11069</v>
      </c>
      <c r="C313" s="10" t="s">
        <v>6325</v>
      </c>
      <c r="D313" s="173" t="s">
        <v>6327</v>
      </c>
      <c r="E313" s="257">
        <v>41565</v>
      </c>
    </row>
    <row r="314" spans="1:5">
      <c r="A314" s="57" t="s">
        <v>17630</v>
      </c>
      <c r="B314" s="173" t="s">
        <v>17402</v>
      </c>
      <c r="C314" s="10" t="s">
        <v>167</v>
      </c>
      <c r="D314" s="173" t="s">
        <v>17400</v>
      </c>
      <c r="E314" s="257">
        <v>41565</v>
      </c>
    </row>
    <row r="315" spans="1:5">
      <c r="A315" s="57" t="s">
        <v>5732</v>
      </c>
      <c r="B315" s="173" t="s">
        <v>10681</v>
      </c>
      <c r="C315" s="10" t="s">
        <v>3056</v>
      </c>
      <c r="D315" s="173" t="s">
        <v>5260</v>
      </c>
      <c r="E315" s="257">
        <v>41565</v>
      </c>
    </row>
    <row r="316" spans="1:5">
      <c r="A316" s="57" t="s">
        <v>15270</v>
      </c>
      <c r="B316" s="173" t="s">
        <v>12362</v>
      </c>
      <c r="C316" s="10" t="s">
        <v>12353</v>
      </c>
      <c r="D316" s="173" t="s">
        <v>12360</v>
      </c>
      <c r="E316" s="257">
        <v>41565</v>
      </c>
    </row>
    <row r="317" spans="1:5">
      <c r="A317" s="57" t="s">
        <v>8380</v>
      </c>
      <c r="B317" s="173" t="s">
        <v>11378</v>
      </c>
      <c r="C317" s="10" t="s">
        <v>1910</v>
      </c>
      <c r="D317" s="173" t="s">
        <v>7312</v>
      </c>
      <c r="E317" s="257">
        <v>41565</v>
      </c>
    </row>
    <row r="318" spans="1:5">
      <c r="A318" s="57" t="s">
        <v>20491</v>
      </c>
      <c r="B318" s="173" t="s">
        <v>20472</v>
      </c>
      <c r="C318" s="10" t="s">
        <v>1526</v>
      </c>
      <c r="D318" s="173" t="s">
        <v>20469</v>
      </c>
      <c r="E318" s="257">
        <v>41572</v>
      </c>
    </row>
    <row r="319" spans="1:5">
      <c r="A319" s="57" t="s">
        <v>9259</v>
      </c>
      <c r="B319" s="173" t="s">
        <v>10973</v>
      </c>
      <c r="C319" s="10" t="s">
        <v>4729</v>
      </c>
      <c r="D319" s="173" t="s">
        <v>6042</v>
      </c>
      <c r="E319" s="257">
        <v>41572</v>
      </c>
    </row>
    <row r="320" spans="1:5">
      <c r="A320" s="57" t="s">
        <v>19776</v>
      </c>
      <c r="B320" s="173" t="s">
        <v>18981</v>
      </c>
      <c r="C320" s="10" t="s">
        <v>13623</v>
      </c>
      <c r="D320" s="173" t="s">
        <v>18979</v>
      </c>
      <c r="E320" s="257">
        <v>41572</v>
      </c>
    </row>
    <row r="321" spans="1:5">
      <c r="A321" s="57" t="s">
        <v>17553</v>
      </c>
      <c r="B321" s="173" t="s">
        <v>16032</v>
      </c>
      <c r="C321" s="10" t="s">
        <v>13610</v>
      </c>
      <c r="D321" s="173" t="s">
        <v>20352</v>
      </c>
      <c r="E321" s="257">
        <v>41572</v>
      </c>
    </row>
    <row r="322" spans="1:5">
      <c r="A322" s="57" t="s">
        <v>15356</v>
      </c>
      <c r="B322" s="173" t="s">
        <v>12931</v>
      </c>
      <c r="C322" s="10" t="s">
        <v>168</v>
      </c>
      <c r="D322" s="173" t="s">
        <v>12929</v>
      </c>
      <c r="E322" s="257">
        <v>41572</v>
      </c>
    </row>
    <row r="323" spans="1:5">
      <c r="A323" s="57" t="s">
        <v>5061</v>
      </c>
      <c r="B323" s="173" t="s">
        <v>10224</v>
      </c>
      <c r="C323" s="10" t="s">
        <v>3185</v>
      </c>
      <c r="D323" s="173" t="s">
        <v>3913</v>
      </c>
      <c r="E323" s="257">
        <v>41572</v>
      </c>
    </row>
    <row r="324" spans="1:5">
      <c r="A324" s="57" t="s">
        <v>5965</v>
      </c>
      <c r="B324" s="173" t="s">
        <v>10547</v>
      </c>
      <c r="C324" s="10" t="s">
        <v>2091</v>
      </c>
      <c r="D324" s="173" t="s">
        <v>4763</v>
      </c>
      <c r="E324" s="257">
        <v>41572</v>
      </c>
    </row>
    <row r="325" spans="1:5">
      <c r="A325" s="57" t="s">
        <v>3915</v>
      </c>
      <c r="B325" s="173" t="s">
        <v>10262</v>
      </c>
      <c r="C325" s="10" t="s">
        <v>3273</v>
      </c>
      <c r="D325" s="173" t="s">
        <v>14662</v>
      </c>
      <c r="E325" s="257">
        <v>41572</v>
      </c>
    </row>
    <row r="326" spans="1:5">
      <c r="A326" s="57" t="s">
        <v>20301</v>
      </c>
      <c r="B326" s="173" t="s">
        <v>16192</v>
      </c>
      <c r="C326" s="10" t="s">
        <v>13608</v>
      </c>
      <c r="D326" s="173" t="s">
        <v>20302</v>
      </c>
      <c r="E326" s="257">
        <v>41572</v>
      </c>
    </row>
    <row r="327" spans="1:5">
      <c r="A327" s="57" t="s">
        <v>17550</v>
      </c>
      <c r="B327" s="173" t="s">
        <v>16031</v>
      </c>
      <c r="C327" s="10" t="s">
        <v>13610</v>
      </c>
      <c r="D327" s="173" t="s">
        <v>16028</v>
      </c>
      <c r="E327" s="257">
        <v>41572</v>
      </c>
    </row>
    <row r="328" spans="1:5">
      <c r="A328" s="57" t="s">
        <v>2459</v>
      </c>
      <c r="B328" s="173" t="s">
        <v>9847</v>
      </c>
      <c r="C328" s="10" t="s">
        <v>116</v>
      </c>
      <c r="D328" s="173" t="s">
        <v>2240</v>
      </c>
      <c r="E328" s="257">
        <v>41579</v>
      </c>
    </row>
    <row r="329" spans="1:5">
      <c r="A329" s="57" t="s">
        <v>18222</v>
      </c>
      <c r="B329" s="173" t="s">
        <v>17120</v>
      </c>
      <c r="C329" s="10" t="s">
        <v>1653</v>
      </c>
      <c r="D329" s="173" t="s">
        <v>17117</v>
      </c>
      <c r="E329" s="257">
        <v>41579</v>
      </c>
    </row>
    <row r="330" spans="1:5">
      <c r="A330" s="57" t="s">
        <v>20511</v>
      </c>
      <c r="B330" s="173" t="s">
        <v>17269</v>
      </c>
      <c r="C330" s="10" t="s">
        <v>167</v>
      </c>
      <c r="D330" s="173" t="s">
        <v>17267</v>
      </c>
      <c r="E330" s="257">
        <v>41586</v>
      </c>
    </row>
    <row r="331" spans="1:5">
      <c r="A331" s="57" t="s">
        <v>17729</v>
      </c>
      <c r="B331" s="173" t="s">
        <v>16190</v>
      </c>
      <c r="C331" s="10" t="s">
        <v>13608</v>
      </c>
      <c r="D331" s="173" t="s">
        <v>16187</v>
      </c>
      <c r="E331" s="257">
        <v>41586</v>
      </c>
    </row>
    <row r="332" spans="1:5">
      <c r="A332" s="57" t="s">
        <v>2003</v>
      </c>
      <c r="B332" s="173" t="s">
        <v>9558</v>
      </c>
      <c r="C332" s="10" t="s">
        <v>1580</v>
      </c>
      <c r="D332" s="173" t="s">
        <v>1582</v>
      </c>
      <c r="E332" s="257">
        <v>41586</v>
      </c>
    </row>
    <row r="333" spans="1:5">
      <c r="A333" s="57" t="s">
        <v>13180</v>
      </c>
      <c r="B333" s="173" t="s">
        <v>11771</v>
      </c>
      <c r="C333" s="10" t="s">
        <v>9343</v>
      </c>
      <c r="D333" s="173" t="s">
        <v>9358</v>
      </c>
      <c r="E333" s="257">
        <v>41592</v>
      </c>
    </row>
    <row r="334" spans="1:5">
      <c r="A334" s="57" t="s">
        <v>8892</v>
      </c>
      <c r="B334" s="173" t="s">
        <v>11223</v>
      </c>
      <c r="C334" s="10" t="s">
        <v>6860</v>
      </c>
      <c r="D334" s="173" t="s">
        <v>6863</v>
      </c>
      <c r="E334" s="257">
        <v>41592</v>
      </c>
    </row>
    <row r="335" spans="1:5">
      <c r="A335" s="57" t="s">
        <v>18412</v>
      </c>
      <c r="B335" s="173" t="s">
        <v>17238</v>
      </c>
      <c r="C335" s="10" t="s">
        <v>13659</v>
      </c>
      <c r="D335" s="173" t="s">
        <v>17945</v>
      </c>
      <c r="E335" s="257">
        <v>41592</v>
      </c>
    </row>
    <row r="336" spans="1:5">
      <c r="A336" s="57" t="s">
        <v>3034</v>
      </c>
      <c r="B336" s="173" t="s">
        <v>9999</v>
      </c>
      <c r="C336" s="10" t="s">
        <v>1855</v>
      </c>
      <c r="D336" s="173" t="s">
        <v>2710</v>
      </c>
      <c r="E336" s="257">
        <v>41592</v>
      </c>
    </row>
    <row r="337" spans="1:5">
      <c r="A337" s="57" t="s">
        <v>15665</v>
      </c>
      <c r="B337" s="173" t="s">
        <v>12389</v>
      </c>
      <c r="C337" s="10" t="s">
        <v>12378</v>
      </c>
      <c r="D337" s="173" t="s">
        <v>15666</v>
      </c>
      <c r="E337" s="257">
        <v>41592</v>
      </c>
    </row>
    <row r="338" spans="1:5">
      <c r="A338" s="57" t="s">
        <v>18225</v>
      </c>
      <c r="B338" s="173" t="s">
        <v>17134</v>
      </c>
      <c r="C338" s="10" t="s">
        <v>13726</v>
      </c>
      <c r="D338" s="173" t="s">
        <v>17132</v>
      </c>
      <c r="E338" s="257">
        <v>41592</v>
      </c>
    </row>
    <row r="339" spans="1:5">
      <c r="A339" s="57" t="s">
        <v>5277</v>
      </c>
      <c r="B339" s="173" t="s">
        <v>10322</v>
      </c>
      <c r="C339" s="10" t="s">
        <v>3491</v>
      </c>
      <c r="D339" s="173" t="s">
        <v>3493</v>
      </c>
      <c r="E339" s="257">
        <v>41592</v>
      </c>
    </row>
    <row r="340" spans="1:5">
      <c r="A340" s="57" t="s">
        <v>384</v>
      </c>
      <c r="B340" s="173" t="s">
        <v>9461</v>
      </c>
      <c r="C340" s="10" t="s">
        <v>166</v>
      </c>
      <c r="D340" s="173" t="s">
        <v>21</v>
      </c>
      <c r="E340" s="257">
        <v>41592</v>
      </c>
    </row>
    <row r="341" spans="1:5">
      <c r="A341" s="57" t="s">
        <v>2560</v>
      </c>
      <c r="B341" s="173" t="s">
        <v>9905</v>
      </c>
      <c r="C341" s="10" t="s">
        <v>2440</v>
      </c>
      <c r="D341" s="173" t="s">
        <v>2442</v>
      </c>
      <c r="E341" s="257">
        <v>41592</v>
      </c>
    </row>
    <row r="342" spans="1:5">
      <c r="A342" s="57" t="s">
        <v>17628</v>
      </c>
      <c r="B342" s="173" t="s">
        <v>17394</v>
      </c>
      <c r="C342" s="10" t="s">
        <v>167</v>
      </c>
      <c r="D342" s="173" t="s">
        <v>17392</v>
      </c>
      <c r="E342" s="257">
        <v>41607</v>
      </c>
    </row>
    <row r="343" spans="1:5">
      <c r="A343" s="57" t="s">
        <v>8841</v>
      </c>
      <c r="B343" s="173" t="s">
        <v>11229</v>
      </c>
      <c r="C343" s="10" t="s">
        <v>6860</v>
      </c>
      <c r="D343" s="173" t="s">
        <v>6872</v>
      </c>
      <c r="E343" s="257">
        <v>41607</v>
      </c>
    </row>
    <row r="344" spans="1:5">
      <c r="A344" s="57" t="s">
        <v>19332</v>
      </c>
      <c r="B344" s="173" t="s">
        <v>18716</v>
      </c>
      <c r="C344" s="10" t="s">
        <v>13763</v>
      </c>
      <c r="D344" s="173" t="s">
        <v>18713</v>
      </c>
      <c r="E344" s="257">
        <v>41607</v>
      </c>
    </row>
    <row r="345" spans="1:5">
      <c r="A345" s="57" t="s">
        <v>3045</v>
      </c>
      <c r="B345" s="173" t="s">
        <v>9895</v>
      </c>
      <c r="C345" s="10" t="s">
        <v>2398</v>
      </c>
      <c r="D345" s="173" t="s">
        <v>2677</v>
      </c>
      <c r="E345" s="257">
        <v>41607</v>
      </c>
    </row>
    <row r="346" spans="1:5">
      <c r="A346" s="57" t="s">
        <v>3039</v>
      </c>
      <c r="B346" s="173" t="s">
        <v>10010</v>
      </c>
      <c r="C346" s="10" t="s">
        <v>2688</v>
      </c>
      <c r="D346" s="173" t="s">
        <v>2726</v>
      </c>
      <c r="E346" s="257">
        <v>41614</v>
      </c>
    </row>
    <row r="347" spans="1:5">
      <c r="A347" s="57" t="s">
        <v>10388</v>
      </c>
      <c r="B347" s="173" t="s">
        <v>10391</v>
      </c>
      <c r="C347" s="10" t="s">
        <v>3446</v>
      </c>
      <c r="D347" s="173" t="s">
        <v>6480</v>
      </c>
      <c r="E347" s="257">
        <v>41614</v>
      </c>
    </row>
    <row r="348" spans="1:5">
      <c r="A348" s="57" t="s">
        <v>4893</v>
      </c>
      <c r="B348" s="173" t="s">
        <v>9909</v>
      </c>
      <c r="C348" s="10" t="s">
        <v>2468</v>
      </c>
      <c r="D348" s="173" t="s">
        <v>3885</v>
      </c>
      <c r="E348" s="257">
        <v>41614</v>
      </c>
    </row>
    <row r="349" spans="1:5">
      <c r="A349" s="57" t="s">
        <v>15728</v>
      </c>
      <c r="B349" s="173" t="s">
        <v>11639</v>
      </c>
      <c r="C349" s="10" t="s">
        <v>8275</v>
      </c>
      <c r="D349" s="173" t="s">
        <v>8277</v>
      </c>
      <c r="E349" s="257">
        <v>41614</v>
      </c>
    </row>
    <row r="350" spans="1:5">
      <c r="A350" s="57" t="s">
        <v>17518</v>
      </c>
      <c r="B350" s="173" t="s">
        <v>17302</v>
      </c>
      <c r="C350" s="10" t="s">
        <v>167</v>
      </c>
      <c r="D350" s="173" t="s">
        <v>17299</v>
      </c>
      <c r="E350" s="257">
        <v>41614</v>
      </c>
    </row>
    <row r="351" spans="1:5">
      <c r="A351" s="57" t="s">
        <v>388</v>
      </c>
      <c r="B351" s="173" t="s">
        <v>9467</v>
      </c>
      <c r="C351" s="10" t="s">
        <v>172</v>
      </c>
      <c r="D351" s="173" t="s">
        <v>30</v>
      </c>
      <c r="E351" s="257">
        <v>41614</v>
      </c>
    </row>
    <row r="352" spans="1:5">
      <c r="A352" s="57" t="s">
        <v>2919</v>
      </c>
      <c r="B352" s="173" t="s">
        <v>9982</v>
      </c>
      <c r="C352" s="10" t="s">
        <v>2628</v>
      </c>
      <c r="D352" s="173" t="s">
        <v>2633</v>
      </c>
      <c r="E352" s="257">
        <v>41621</v>
      </c>
    </row>
    <row r="353" spans="1:5">
      <c r="A353" s="57" t="s">
        <v>7156</v>
      </c>
      <c r="B353" s="173" t="s">
        <v>10796</v>
      </c>
      <c r="C353" s="10" t="s">
        <v>5390</v>
      </c>
      <c r="D353" s="173" t="s">
        <v>5435</v>
      </c>
      <c r="E353" s="257">
        <v>41621</v>
      </c>
    </row>
    <row r="354" spans="1:5">
      <c r="A354" s="57" t="s">
        <v>6817</v>
      </c>
      <c r="B354" s="173" t="s">
        <v>10800</v>
      </c>
      <c r="C354" s="10" t="s">
        <v>5390</v>
      </c>
      <c r="D354" s="173" t="s">
        <v>5440</v>
      </c>
      <c r="E354" s="257">
        <v>41621</v>
      </c>
    </row>
    <row r="355" spans="1:5">
      <c r="A355" s="57" t="s">
        <v>2684</v>
      </c>
      <c r="B355" s="173" t="s">
        <v>9840</v>
      </c>
      <c r="C355" s="10" t="s">
        <v>116</v>
      </c>
      <c r="D355" s="173" t="s">
        <v>2231</v>
      </c>
      <c r="E355" s="257">
        <v>41649</v>
      </c>
    </row>
    <row r="356" spans="1:5">
      <c r="A356" s="57" t="s">
        <v>17490</v>
      </c>
      <c r="B356" s="173" t="s">
        <v>16069</v>
      </c>
      <c r="C356" s="10" t="s">
        <v>13601</v>
      </c>
      <c r="D356" s="173" t="s">
        <v>16068</v>
      </c>
      <c r="E356" s="257">
        <v>41649</v>
      </c>
    </row>
    <row r="357" spans="1:5">
      <c r="A357" s="57" t="s">
        <v>17487</v>
      </c>
      <c r="B357" s="173" t="s">
        <v>16067</v>
      </c>
      <c r="C357" s="10" t="s">
        <v>13601</v>
      </c>
      <c r="D357" s="173" t="s">
        <v>16064</v>
      </c>
      <c r="E357" s="257">
        <v>41649</v>
      </c>
    </row>
    <row r="358" spans="1:5">
      <c r="A358" s="57" t="s">
        <v>17726</v>
      </c>
      <c r="B358" s="173" t="s">
        <v>16186</v>
      </c>
      <c r="C358" s="10" t="s">
        <v>13608</v>
      </c>
      <c r="D358" s="173" t="s">
        <v>16184</v>
      </c>
      <c r="E358" s="257">
        <v>41649</v>
      </c>
    </row>
    <row r="359" spans="1:5">
      <c r="A359" s="57" t="s">
        <v>9294</v>
      </c>
      <c r="B359" s="173" t="s">
        <v>11630</v>
      </c>
      <c r="C359" s="10" t="s">
        <v>8243</v>
      </c>
      <c r="D359" s="173" t="s">
        <v>8245</v>
      </c>
      <c r="E359" s="257">
        <v>41649</v>
      </c>
    </row>
    <row r="360" spans="1:5">
      <c r="A360" s="57" t="s">
        <v>2751</v>
      </c>
      <c r="B360" s="173" t="s">
        <v>9964</v>
      </c>
      <c r="C360" s="10" t="s">
        <v>2598</v>
      </c>
      <c r="D360" s="173" t="s">
        <v>2601</v>
      </c>
      <c r="E360" s="257">
        <v>41649</v>
      </c>
    </row>
    <row r="361" spans="1:5">
      <c r="A361" s="257" t="s">
        <v>15052</v>
      </c>
      <c r="B361" s="257" t="s">
        <v>11500</v>
      </c>
      <c r="C361" s="257" t="s">
        <v>7680</v>
      </c>
      <c r="D361" s="257" t="s">
        <v>7682</v>
      </c>
      <c r="E361" s="257">
        <v>41656</v>
      </c>
    </row>
    <row r="362" spans="1:5">
      <c r="A362" s="57" t="s">
        <v>19615</v>
      </c>
      <c r="B362" s="358" t="s">
        <v>17899</v>
      </c>
      <c r="C362" s="10" t="s">
        <v>13778</v>
      </c>
      <c r="D362" s="57" t="s">
        <v>18338</v>
      </c>
      <c r="E362" s="257">
        <v>41663</v>
      </c>
    </row>
    <row r="363" spans="1:5">
      <c r="A363" s="57" t="s">
        <v>9292</v>
      </c>
      <c r="B363" s="358" t="s">
        <v>11541</v>
      </c>
      <c r="C363" s="10" t="s">
        <v>7827</v>
      </c>
      <c r="D363" s="57" t="s">
        <v>7829</v>
      </c>
      <c r="E363" s="257">
        <v>41670</v>
      </c>
    </row>
    <row r="364" spans="1:5">
      <c r="A364" s="57" t="s">
        <v>13164</v>
      </c>
      <c r="B364" s="358" t="s">
        <v>11694</v>
      </c>
      <c r="C364" s="10" t="s">
        <v>8695</v>
      </c>
      <c r="D364" s="57" t="s">
        <v>8697</v>
      </c>
      <c r="E364" s="257">
        <v>41670</v>
      </c>
    </row>
    <row r="365" spans="1:5">
      <c r="A365" s="57" t="s">
        <v>12607</v>
      </c>
      <c r="B365" s="358" t="s">
        <v>11631</v>
      </c>
      <c r="C365" s="10" t="s">
        <v>1601</v>
      </c>
      <c r="D365" s="57" t="s">
        <v>8249</v>
      </c>
      <c r="E365" s="257">
        <v>41670</v>
      </c>
    </row>
    <row r="366" spans="1:5">
      <c r="A366" s="57" t="s">
        <v>4902</v>
      </c>
      <c r="B366" s="358" t="s">
        <v>10226</v>
      </c>
      <c r="C366" s="10" t="s">
        <v>3185</v>
      </c>
      <c r="D366" s="57" t="s">
        <v>3222</v>
      </c>
      <c r="E366" s="257">
        <v>41670</v>
      </c>
    </row>
    <row r="367" spans="1:5">
      <c r="A367" s="57" t="s">
        <v>13161</v>
      </c>
      <c r="B367" s="358" t="s">
        <v>11664</v>
      </c>
      <c r="C367" s="10" t="s">
        <v>8604</v>
      </c>
      <c r="D367" s="57" t="s">
        <v>12754</v>
      </c>
      <c r="E367" s="257">
        <v>41684</v>
      </c>
    </row>
    <row r="368" spans="1:5">
      <c r="A368" s="57" t="s">
        <v>7474</v>
      </c>
      <c r="B368" s="358" t="s">
        <v>10213</v>
      </c>
      <c r="C368" s="10" t="s">
        <v>3185</v>
      </c>
      <c r="D368" s="57" t="s">
        <v>14877</v>
      </c>
      <c r="E368" s="257">
        <v>41684</v>
      </c>
    </row>
    <row r="369" spans="1:5">
      <c r="A369" s="57" t="s">
        <v>20067</v>
      </c>
      <c r="B369" s="358" t="s">
        <v>18686</v>
      </c>
      <c r="C369" s="10" t="s">
        <v>2359</v>
      </c>
      <c r="D369" s="57" t="s">
        <v>18685</v>
      </c>
      <c r="E369" s="257">
        <v>41684</v>
      </c>
    </row>
    <row r="370" spans="1:5">
      <c r="A370" s="57" t="s">
        <v>9167</v>
      </c>
      <c r="B370" s="358" t="s">
        <v>10592</v>
      </c>
      <c r="C370" s="10" t="s">
        <v>4729</v>
      </c>
      <c r="D370" s="57" t="s">
        <v>4820</v>
      </c>
      <c r="E370" s="257">
        <v>41684</v>
      </c>
    </row>
    <row r="371" spans="1:5">
      <c r="A371" s="57" t="s">
        <v>11674</v>
      </c>
      <c r="B371" s="358" t="s">
        <v>11677</v>
      </c>
      <c r="C371" s="10" t="s">
        <v>8637</v>
      </c>
      <c r="D371" s="57" t="s">
        <v>8639</v>
      </c>
      <c r="E371" s="257">
        <v>41684</v>
      </c>
    </row>
    <row r="372" spans="1:5">
      <c r="A372" s="57" t="s">
        <v>19377</v>
      </c>
      <c r="B372" s="358" t="s">
        <v>17306</v>
      </c>
      <c r="C372" s="10" t="s">
        <v>167</v>
      </c>
      <c r="D372" s="57" t="s">
        <v>17304</v>
      </c>
      <c r="E372" s="257">
        <v>41684</v>
      </c>
    </row>
    <row r="373" spans="1:5">
      <c r="A373" s="57" t="s">
        <v>6275</v>
      </c>
      <c r="B373" s="358" t="s">
        <v>10889</v>
      </c>
      <c r="C373" s="10" t="s">
        <v>1708</v>
      </c>
      <c r="D373" s="57" t="s">
        <v>5842</v>
      </c>
      <c r="E373" s="257">
        <v>41684</v>
      </c>
    </row>
    <row r="374" spans="1:5">
      <c r="A374" s="57" t="s">
        <v>4134</v>
      </c>
      <c r="B374" s="358" t="s">
        <v>10254</v>
      </c>
      <c r="C374" s="10" t="s">
        <v>3260</v>
      </c>
      <c r="D374" s="57" t="s">
        <v>3262</v>
      </c>
      <c r="E374" s="257">
        <v>41684</v>
      </c>
    </row>
    <row r="375" spans="1:5">
      <c r="A375" s="57" t="s">
        <v>6454</v>
      </c>
      <c r="B375" s="358" t="s">
        <v>9682</v>
      </c>
      <c r="C375" s="10" t="s">
        <v>1806</v>
      </c>
      <c r="D375" s="57" t="s">
        <v>4349</v>
      </c>
      <c r="E375" s="257">
        <v>41691</v>
      </c>
    </row>
    <row r="376" spans="1:5">
      <c r="A376" s="57" t="s">
        <v>6160</v>
      </c>
      <c r="B376" s="358" t="s">
        <v>10881</v>
      </c>
      <c r="C376" s="10" t="s">
        <v>1708</v>
      </c>
      <c r="D376" s="57" t="s">
        <v>5833</v>
      </c>
      <c r="E376" s="257">
        <v>41691</v>
      </c>
    </row>
    <row r="377" spans="1:5">
      <c r="A377" s="57" t="s">
        <v>5062</v>
      </c>
      <c r="B377" s="358" t="s">
        <v>10258</v>
      </c>
      <c r="C377" s="10" t="s">
        <v>3267</v>
      </c>
      <c r="D377" s="57" t="s">
        <v>3269</v>
      </c>
      <c r="E377" s="257">
        <v>41691</v>
      </c>
    </row>
    <row r="378" spans="1:5">
      <c r="A378" s="57" t="s">
        <v>19808</v>
      </c>
      <c r="B378" s="358" t="s">
        <v>10677</v>
      </c>
      <c r="C378" s="10" t="s">
        <v>2561</v>
      </c>
      <c r="D378" s="57" t="s">
        <v>5252</v>
      </c>
      <c r="E378" s="257">
        <v>41691</v>
      </c>
    </row>
    <row r="379" spans="1:5">
      <c r="A379" s="57" t="s">
        <v>7946</v>
      </c>
      <c r="B379" s="358" t="s">
        <v>11189</v>
      </c>
      <c r="C379" s="10" t="s">
        <v>2436</v>
      </c>
      <c r="D379" s="57" t="s">
        <v>6708</v>
      </c>
      <c r="E379" s="257">
        <v>41698</v>
      </c>
    </row>
    <row r="380" spans="1:5">
      <c r="A380" s="57" t="s">
        <v>19865</v>
      </c>
      <c r="B380" s="358" t="s">
        <v>17387</v>
      </c>
      <c r="C380" s="10" t="s">
        <v>167</v>
      </c>
      <c r="D380" s="57" t="s">
        <v>17384</v>
      </c>
      <c r="E380" s="257">
        <v>41698</v>
      </c>
    </row>
    <row r="381" spans="1:5">
      <c r="A381" s="57" t="s">
        <v>5200</v>
      </c>
      <c r="B381" s="358" t="s">
        <v>9748</v>
      </c>
      <c r="C381" s="10" t="s">
        <v>1899</v>
      </c>
      <c r="D381" s="57" t="s">
        <v>3861</v>
      </c>
      <c r="E381" s="257">
        <v>41698</v>
      </c>
    </row>
    <row r="382" spans="1:5">
      <c r="A382" s="57" t="s">
        <v>20010</v>
      </c>
      <c r="B382" s="358" t="s">
        <v>17405</v>
      </c>
      <c r="C382" s="10" t="s">
        <v>167</v>
      </c>
      <c r="D382" s="57" t="s">
        <v>17403</v>
      </c>
      <c r="E382" s="257">
        <v>41698</v>
      </c>
    </row>
    <row r="383" spans="1:5">
      <c r="A383" s="57" t="s">
        <v>7185</v>
      </c>
      <c r="B383" s="358" t="s">
        <v>11159</v>
      </c>
      <c r="C383" s="10" t="s">
        <v>4730</v>
      </c>
      <c r="D383" s="57" t="s">
        <v>6571</v>
      </c>
      <c r="E383" s="257">
        <v>41698</v>
      </c>
    </row>
    <row r="384" spans="1:5">
      <c r="A384" s="57" t="s">
        <v>7184</v>
      </c>
      <c r="B384" s="358" t="s">
        <v>11147</v>
      </c>
      <c r="C384" s="10" t="s">
        <v>4730</v>
      </c>
      <c r="D384" s="57" t="s">
        <v>6558</v>
      </c>
      <c r="E384" s="257">
        <v>41698</v>
      </c>
    </row>
    <row r="385" spans="1:5">
      <c r="A385" s="57" t="s">
        <v>5919</v>
      </c>
      <c r="B385" s="358" t="s">
        <v>9578</v>
      </c>
      <c r="C385" s="10" t="s">
        <v>1631</v>
      </c>
      <c r="D385" s="57" t="s">
        <v>4275</v>
      </c>
      <c r="E385" s="257">
        <v>41698</v>
      </c>
    </row>
    <row r="386" spans="1:5">
      <c r="A386" s="57" t="s">
        <v>13091</v>
      </c>
      <c r="B386" s="358" t="s">
        <v>11137</v>
      </c>
      <c r="C386" s="10" t="s">
        <v>4730</v>
      </c>
      <c r="D386" s="57" t="s">
        <v>6546</v>
      </c>
      <c r="E386" s="257">
        <v>41698</v>
      </c>
    </row>
    <row r="387" spans="1:5">
      <c r="A387" s="57" t="s">
        <v>7182</v>
      </c>
      <c r="B387" s="358" t="s">
        <v>11129</v>
      </c>
      <c r="C387" s="10" t="s">
        <v>4730</v>
      </c>
      <c r="D387" s="57" t="s">
        <v>6535</v>
      </c>
      <c r="E387" s="257">
        <v>41698</v>
      </c>
    </row>
    <row r="388" spans="1:5">
      <c r="A388" s="57" t="s">
        <v>6156</v>
      </c>
      <c r="B388" s="358" t="s">
        <v>10818</v>
      </c>
      <c r="C388" s="10" t="s">
        <v>5390</v>
      </c>
      <c r="D388" s="57" t="s">
        <v>5466</v>
      </c>
      <c r="E388" s="257">
        <v>41698</v>
      </c>
    </row>
    <row r="389" spans="1:5">
      <c r="A389" s="57" t="s">
        <v>19870</v>
      </c>
      <c r="B389" s="358" t="s">
        <v>17409</v>
      </c>
      <c r="C389" s="10" t="s">
        <v>167</v>
      </c>
      <c r="D389" s="57" t="s">
        <v>17406</v>
      </c>
      <c r="E389" s="257">
        <v>41698</v>
      </c>
    </row>
    <row r="390" spans="1:5">
      <c r="A390" s="57" t="s">
        <v>7180</v>
      </c>
      <c r="B390" s="358" t="s">
        <v>11120</v>
      </c>
      <c r="C390" s="10" t="s">
        <v>4730</v>
      </c>
      <c r="D390" s="57" t="s">
        <v>6522</v>
      </c>
      <c r="E390" s="257">
        <v>41698</v>
      </c>
    </row>
    <row r="391" spans="1:5">
      <c r="A391" s="57" t="s">
        <v>17606</v>
      </c>
      <c r="B391" s="358" t="s">
        <v>16128</v>
      </c>
      <c r="C391" s="10" t="s">
        <v>163</v>
      </c>
      <c r="D391" s="57" t="s">
        <v>16126</v>
      </c>
      <c r="E391" s="257">
        <v>41698</v>
      </c>
    </row>
    <row r="392" spans="1:5">
      <c r="A392" s="57" t="s">
        <v>19861</v>
      </c>
      <c r="B392" s="358" t="s">
        <v>17368</v>
      </c>
      <c r="C392" s="10" t="s">
        <v>167</v>
      </c>
      <c r="D392" s="57" t="s">
        <v>17365</v>
      </c>
      <c r="E392" s="257">
        <v>41698</v>
      </c>
    </row>
    <row r="393" spans="1:5">
      <c r="A393" s="57" t="s">
        <v>2142</v>
      </c>
      <c r="B393" s="358" t="s">
        <v>9763</v>
      </c>
      <c r="C393" s="10" t="s">
        <v>1098</v>
      </c>
      <c r="D393" s="57" t="s">
        <v>1926</v>
      </c>
      <c r="E393" s="257">
        <v>41698</v>
      </c>
    </row>
    <row r="394" spans="1:5">
      <c r="A394" s="57" t="s">
        <v>19418</v>
      </c>
      <c r="B394" s="358" t="s">
        <v>18878</v>
      </c>
      <c r="C394" s="10" t="s">
        <v>1896</v>
      </c>
      <c r="D394" s="57" t="s">
        <v>18876</v>
      </c>
      <c r="E394" s="257">
        <v>41698</v>
      </c>
    </row>
    <row r="395" spans="1:5">
      <c r="A395" s="57" t="s">
        <v>1199</v>
      </c>
      <c r="B395" s="358" t="s">
        <v>9576</v>
      </c>
      <c r="C395" s="10" t="s">
        <v>1629</v>
      </c>
      <c r="D395" s="57" t="s">
        <v>1210</v>
      </c>
      <c r="E395" s="257">
        <v>41698</v>
      </c>
    </row>
    <row r="396" spans="1:5">
      <c r="A396" s="57" t="s">
        <v>19539</v>
      </c>
      <c r="B396" s="358" t="s">
        <v>17360</v>
      </c>
      <c r="C396" s="10" t="s">
        <v>167</v>
      </c>
      <c r="D396" s="57" t="s">
        <v>17358</v>
      </c>
      <c r="E396" s="257">
        <v>41698</v>
      </c>
    </row>
    <row r="397" spans="1:5">
      <c r="A397" s="57" t="s">
        <v>2340</v>
      </c>
      <c r="B397" s="358" t="s">
        <v>9819</v>
      </c>
      <c r="C397" s="10" t="s">
        <v>116</v>
      </c>
      <c r="D397" s="57" t="s">
        <v>2199</v>
      </c>
      <c r="E397" s="257">
        <v>41698</v>
      </c>
    </row>
    <row r="398" spans="1:5">
      <c r="A398" s="57" t="s">
        <v>2341</v>
      </c>
      <c r="B398" s="358" t="s">
        <v>9821</v>
      </c>
      <c r="C398" s="10" t="s">
        <v>116</v>
      </c>
      <c r="D398" s="57" t="s">
        <v>14645</v>
      </c>
      <c r="E398" s="257">
        <v>41698</v>
      </c>
    </row>
    <row r="399" spans="1:5">
      <c r="A399" s="57" t="s">
        <v>20310</v>
      </c>
      <c r="B399" s="358" t="s">
        <v>18668</v>
      </c>
      <c r="C399" s="10" t="s">
        <v>13689</v>
      </c>
      <c r="D399" s="57" t="s">
        <v>20311</v>
      </c>
      <c r="E399" s="257">
        <v>41726</v>
      </c>
    </row>
    <row r="400" spans="1:5">
      <c r="A400" s="57" t="s">
        <v>1702</v>
      </c>
      <c r="B400" s="358" t="s">
        <v>9611</v>
      </c>
      <c r="C400" s="10" t="s">
        <v>1701</v>
      </c>
      <c r="D400" s="57" t="s">
        <v>1219</v>
      </c>
      <c r="E400" s="257">
        <v>41726</v>
      </c>
    </row>
    <row r="401" spans="1:5">
      <c r="A401" s="57" t="s">
        <v>7777</v>
      </c>
      <c r="B401" s="358" t="s">
        <v>10200</v>
      </c>
      <c r="C401" s="10" t="s">
        <v>3185</v>
      </c>
      <c r="D401" s="57" t="s">
        <v>3198</v>
      </c>
      <c r="E401" s="257">
        <v>41726</v>
      </c>
    </row>
    <row r="402" spans="1:5">
      <c r="A402" s="57" t="s">
        <v>5331</v>
      </c>
      <c r="B402" s="358" t="s">
        <v>10324</v>
      </c>
      <c r="C402" s="10" t="s">
        <v>3491</v>
      </c>
      <c r="D402" s="57" t="s">
        <v>3497</v>
      </c>
      <c r="E402" s="257">
        <v>41726</v>
      </c>
    </row>
    <row r="403" spans="1:5">
      <c r="A403" s="57" t="s">
        <v>22788</v>
      </c>
      <c r="B403" s="358" t="s">
        <v>22669</v>
      </c>
      <c r="C403" s="10" t="s">
        <v>13666</v>
      </c>
      <c r="D403" s="57" t="s">
        <v>22683</v>
      </c>
      <c r="E403" s="257">
        <v>41726</v>
      </c>
    </row>
    <row r="404" spans="1:5">
      <c r="A404" s="57" t="s">
        <v>1342</v>
      </c>
      <c r="B404" s="358" t="s">
        <v>9465</v>
      </c>
      <c r="C404" s="10" t="s">
        <v>170</v>
      </c>
      <c r="D404" s="57" t="s">
        <v>1344</v>
      </c>
      <c r="E404" s="257">
        <v>41726</v>
      </c>
    </row>
    <row r="405" spans="1:5">
      <c r="A405" s="57" t="s">
        <v>432</v>
      </c>
      <c r="B405" s="358" t="s">
        <v>9533</v>
      </c>
      <c r="C405" s="10" t="s">
        <v>116</v>
      </c>
      <c r="D405" s="57" t="s">
        <v>277</v>
      </c>
      <c r="E405" s="257">
        <v>41726</v>
      </c>
    </row>
    <row r="406" spans="1:5">
      <c r="A406" s="57" t="s">
        <v>386</v>
      </c>
      <c r="B406" s="358" t="s">
        <v>9464</v>
      </c>
      <c r="C406" s="10" t="s">
        <v>169</v>
      </c>
      <c r="D406" s="57" t="s">
        <v>1338</v>
      </c>
      <c r="E406" s="257">
        <v>41726</v>
      </c>
    </row>
    <row r="407" spans="1:5">
      <c r="A407" s="57" t="s">
        <v>7160</v>
      </c>
      <c r="B407" s="358" t="s">
        <v>10864</v>
      </c>
      <c r="C407" s="10" t="s">
        <v>166</v>
      </c>
      <c r="D407" s="57" t="s">
        <v>5579</v>
      </c>
      <c r="E407" s="257">
        <v>41726</v>
      </c>
    </row>
    <row r="408" spans="1:5">
      <c r="A408" s="57" t="s">
        <v>15430</v>
      </c>
      <c r="B408" s="358" t="s">
        <v>12923</v>
      </c>
      <c r="C408" s="10" t="s">
        <v>168</v>
      </c>
      <c r="D408" s="57" t="s">
        <v>12921</v>
      </c>
      <c r="E408" s="257">
        <v>41726</v>
      </c>
    </row>
    <row r="409" spans="1:5">
      <c r="A409" s="57" t="s">
        <v>382</v>
      </c>
      <c r="B409" s="358" t="s">
        <v>9459</v>
      </c>
      <c r="C409" s="10" t="s">
        <v>1322</v>
      </c>
      <c r="D409" s="57" t="s">
        <v>335</v>
      </c>
      <c r="E409" s="257">
        <v>41726</v>
      </c>
    </row>
    <row r="410" spans="1:5">
      <c r="A410" s="57" t="s">
        <v>377</v>
      </c>
      <c r="B410" s="358" t="s">
        <v>9454</v>
      </c>
      <c r="C410" s="10" t="s">
        <v>160</v>
      </c>
      <c r="D410" s="57" t="s">
        <v>1306</v>
      </c>
      <c r="E410" s="257">
        <v>41726</v>
      </c>
    </row>
    <row r="411" spans="1:5">
      <c r="A411" s="57" t="s">
        <v>20042</v>
      </c>
      <c r="B411" s="358" t="s">
        <v>17832</v>
      </c>
      <c r="C411" s="10" t="s">
        <v>2390</v>
      </c>
      <c r="D411" s="57" t="s">
        <v>18292</v>
      </c>
      <c r="E411" s="257">
        <v>41726</v>
      </c>
    </row>
    <row r="412" spans="1:5">
      <c r="A412" s="57" t="s">
        <v>381</v>
      </c>
      <c r="B412" s="358" t="s">
        <v>9458</v>
      </c>
      <c r="C412" s="10" t="s">
        <v>164</v>
      </c>
      <c r="D412" s="57" t="s">
        <v>17</v>
      </c>
      <c r="E412" s="257">
        <v>41726</v>
      </c>
    </row>
    <row r="413" spans="1:5">
      <c r="A413" s="57" t="s">
        <v>378</v>
      </c>
      <c r="B413" s="358" t="s">
        <v>9455</v>
      </c>
      <c r="C413" s="10" t="s">
        <v>161</v>
      </c>
      <c r="D413" s="57" t="s">
        <v>12</v>
      </c>
      <c r="E413" s="257">
        <v>41726</v>
      </c>
    </row>
    <row r="414" spans="1:5">
      <c r="A414" s="57" t="s">
        <v>4747</v>
      </c>
      <c r="B414" s="358" t="s">
        <v>10406</v>
      </c>
      <c r="C414" s="10" t="s">
        <v>2103</v>
      </c>
      <c r="D414" s="57" t="s">
        <v>20422</v>
      </c>
      <c r="E414" s="257">
        <v>41733</v>
      </c>
    </row>
    <row r="415" spans="1:5">
      <c r="A415" s="57" t="s">
        <v>5798</v>
      </c>
      <c r="B415" s="358" t="s">
        <v>10549</v>
      </c>
      <c r="C415" s="10" t="s">
        <v>2091</v>
      </c>
      <c r="D415" s="57" t="s">
        <v>4765</v>
      </c>
      <c r="E415" s="257">
        <v>41733</v>
      </c>
    </row>
    <row r="416" spans="1:5">
      <c r="A416" s="57" t="s">
        <v>15183</v>
      </c>
      <c r="B416" s="358" t="s">
        <v>12245</v>
      </c>
      <c r="C416" s="10" t="s">
        <v>12240</v>
      </c>
      <c r="D416" s="57" t="s">
        <v>12242</v>
      </c>
      <c r="E416" s="257">
        <v>41733</v>
      </c>
    </row>
    <row r="417" spans="1:5">
      <c r="A417" s="57" t="s">
        <v>19964</v>
      </c>
      <c r="B417" s="358" t="s">
        <v>19794</v>
      </c>
      <c r="C417" s="10" t="s">
        <v>13752</v>
      </c>
      <c r="D417" s="57" t="s">
        <v>19792</v>
      </c>
      <c r="E417" s="257">
        <v>41733</v>
      </c>
    </row>
    <row r="418" spans="1:5">
      <c r="A418" s="57" t="s">
        <v>5932</v>
      </c>
      <c r="B418" s="358" t="s">
        <v>9989</v>
      </c>
      <c r="C418" s="10" t="s">
        <v>2904</v>
      </c>
      <c r="D418" s="57" t="s">
        <v>2698</v>
      </c>
      <c r="E418" s="257">
        <v>41740</v>
      </c>
    </row>
    <row r="419" spans="1:5">
      <c r="A419" s="57" t="s">
        <v>6263</v>
      </c>
      <c r="B419" s="358" t="s">
        <v>10875</v>
      </c>
      <c r="C419" s="10" t="s">
        <v>1708</v>
      </c>
      <c r="D419" s="57" t="s">
        <v>5826</v>
      </c>
      <c r="E419" s="257">
        <v>41740</v>
      </c>
    </row>
    <row r="420" spans="1:5">
      <c r="A420" s="57" t="s">
        <v>11999</v>
      </c>
      <c r="B420" s="358" t="s">
        <v>10184</v>
      </c>
      <c r="C420" s="10" t="s">
        <v>5399</v>
      </c>
      <c r="D420" s="57" t="s">
        <v>3134</v>
      </c>
      <c r="E420" s="257">
        <v>41740</v>
      </c>
    </row>
    <row r="421" spans="1:5">
      <c r="A421" s="57" t="s">
        <v>15179</v>
      </c>
      <c r="B421" s="358" t="s">
        <v>11684</v>
      </c>
      <c r="C421" s="10" t="s">
        <v>8665</v>
      </c>
      <c r="D421" s="57" t="s">
        <v>8667</v>
      </c>
      <c r="E421" s="257">
        <v>41740</v>
      </c>
    </row>
    <row r="422" spans="1:5">
      <c r="A422" s="57" t="s">
        <v>1187</v>
      </c>
      <c r="B422" s="358" t="s">
        <v>9591</v>
      </c>
      <c r="C422" s="10" t="s">
        <v>1658</v>
      </c>
      <c r="D422" s="57" t="s">
        <v>1222</v>
      </c>
      <c r="E422" s="257">
        <v>41740</v>
      </c>
    </row>
    <row r="423" spans="1:5">
      <c r="A423" s="57" t="s">
        <v>1267</v>
      </c>
      <c r="B423" s="358" t="s">
        <v>9610</v>
      </c>
      <c r="C423" s="10" t="s">
        <v>1696</v>
      </c>
      <c r="D423" s="57" t="s">
        <v>1211</v>
      </c>
      <c r="E423" s="257">
        <v>41740</v>
      </c>
    </row>
    <row r="424" spans="1:5">
      <c r="A424" s="57" t="s">
        <v>1202</v>
      </c>
      <c r="B424" s="358" t="s">
        <v>9589</v>
      </c>
      <c r="C424" s="10" t="s">
        <v>1650</v>
      </c>
      <c r="D424" s="57" t="s">
        <v>1223</v>
      </c>
      <c r="E424" s="257">
        <v>41740</v>
      </c>
    </row>
    <row r="425" spans="1:5">
      <c r="A425" s="57" t="s">
        <v>1262</v>
      </c>
      <c r="B425" s="358" t="s">
        <v>9644</v>
      </c>
      <c r="C425" s="10" t="s">
        <v>162</v>
      </c>
      <c r="D425" s="57" t="s">
        <v>962</v>
      </c>
      <c r="E425" s="257">
        <v>41740</v>
      </c>
    </row>
    <row r="426" spans="1:5">
      <c r="A426" s="57" t="s">
        <v>1654</v>
      </c>
      <c r="B426" s="358" t="s">
        <v>9590</v>
      </c>
      <c r="C426" s="10" t="s">
        <v>1653</v>
      </c>
      <c r="D426" s="57" t="s">
        <v>875</v>
      </c>
      <c r="E426" s="257">
        <v>41740</v>
      </c>
    </row>
    <row r="427" spans="1:5">
      <c r="A427" s="57" t="s">
        <v>5266</v>
      </c>
      <c r="B427" s="358" t="s">
        <v>9595</v>
      </c>
      <c r="C427" s="10" t="s">
        <v>1662</v>
      </c>
      <c r="D427" s="57" t="s">
        <v>1240</v>
      </c>
      <c r="E427" s="257">
        <v>41740</v>
      </c>
    </row>
    <row r="428" spans="1:5">
      <c r="A428" s="57" t="s">
        <v>387</v>
      </c>
      <c r="B428" s="358" t="s">
        <v>9466</v>
      </c>
      <c r="C428" s="10" t="s">
        <v>171</v>
      </c>
      <c r="D428" s="57" t="s">
        <v>28</v>
      </c>
      <c r="E428" s="257">
        <v>41740</v>
      </c>
    </row>
    <row r="429" spans="1:5">
      <c r="A429" s="57" t="s">
        <v>2613</v>
      </c>
      <c r="B429" s="358" t="s">
        <v>9791</v>
      </c>
      <c r="C429" s="10" t="s">
        <v>2034</v>
      </c>
      <c r="D429" s="57" t="s">
        <v>2056</v>
      </c>
      <c r="E429" s="257">
        <v>41740</v>
      </c>
    </row>
    <row r="430" spans="1:5">
      <c r="A430" s="57" t="s">
        <v>380</v>
      </c>
      <c r="B430" s="358" t="s">
        <v>9457</v>
      </c>
      <c r="C430" s="10" t="s">
        <v>163</v>
      </c>
      <c r="D430" s="57" t="s">
        <v>15</v>
      </c>
      <c r="E430" s="257">
        <v>41740</v>
      </c>
    </row>
    <row r="431" spans="1:5">
      <c r="A431" s="57" t="s">
        <v>2654</v>
      </c>
      <c r="B431" s="358" t="s">
        <v>9929</v>
      </c>
      <c r="C431" s="10" t="s">
        <v>2525</v>
      </c>
      <c r="D431" s="57" t="s">
        <v>2527</v>
      </c>
      <c r="E431" s="257">
        <v>41740</v>
      </c>
    </row>
    <row r="432" spans="1:5">
      <c r="A432" s="57" t="s">
        <v>4567</v>
      </c>
      <c r="B432" s="358" t="s">
        <v>10190</v>
      </c>
      <c r="C432" s="10" t="s">
        <v>3185</v>
      </c>
      <c r="D432" s="57" t="s">
        <v>3187</v>
      </c>
      <c r="E432" s="257">
        <v>41740</v>
      </c>
    </row>
    <row r="433" spans="1:5">
      <c r="A433" s="57" t="s">
        <v>7363</v>
      </c>
      <c r="B433" s="358" t="s">
        <v>10860</v>
      </c>
      <c r="C433" s="10" t="s">
        <v>166</v>
      </c>
      <c r="D433" s="57" t="s">
        <v>5573</v>
      </c>
      <c r="E433" s="257">
        <v>41740</v>
      </c>
    </row>
    <row r="434" spans="1:5">
      <c r="A434" s="57" t="s">
        <v>6813</v>
      </c>
      <c r="B434" s="358" t="s">
        <v>10694</v>
      </c>
      <c r="C434" s="10" t="s">
        <v>169</v>
      </c>
      <c r="D434" s="57" t="s">
        <v>5303</v>
      </c>
      <c r="E434" s="257">
        <v>41740</v>
      </c>
    </row>
    <row r="435" spans="1:5">
      <c r="A435" s="57" t="s">
        <v>2362</v>
      </c>
      <c r="B435" s="358" t="s">
        <v>9857</v>
      </c>
      <c r="C435" s="10" t="s">
        <v>116</v>
      </c>
      <c r="D435" s="57" t="s">
        <v>15123</v>
      </c>
      <c r="E435" s="257">
        <v>41740</v>
      </c>
    </row>
    <row r="436" spans="1:5">
      <c r="A436" s="57" t="s">
        <v>7467</v>
      </c>
      <c r="B436" s="358" t="s">
        <v>9614</v>
      </c>
      <c r="C436" s="10" t="s">
        <v>1710</v>
      </c>
      <c r="D436" s="57" t="s">
        <v>1234</v>
      </c>
      <c r="E436" s="257">
        <v>41740</v>
      </c>
    </row>
    <row r="437" spans="1:5">
      <c r="A437" s="57" t="s">
        <v>9245</v>
      </c>
      <c r="B437" s="358" t="s">
        <v>10895</v>
      </c>
      <c r="C437" s="10" t="s">
        <v>2300</v>
      </c>
      <c r="D437" s="57" t="s">
        <v>8509</v>
      </c>
      <c r="E437" s="257">
        <v>41746</v>
      </c>
    </row>
    <row r="438" spans="1:5">
      <c r="A438" s="57" t="s">
        <v>19617</v>
      </c>
      <c r="B438" s="358" t="s">
        <v>18679</v>
      </c>
      <c r="C438" s="10" t="s">
        <v>13689</v>
      </c>
      <c r="D438" s="57" t="s">
        <v>18677</v>
      </c>
      <c r="E438" s="257">
        <v>41746</v>
      </c>
    </row>
    <row r="439" spans="1:5">
      <c r="A439" s="57" t="s">
        <v>19743</v>
      </c>
      <c r="B439" s="358" t="s">
        <v>18350</v>
      </c>
      <c r="C439" s="10" t="s">
        <v>13778</v>
      </c>
      <c r="D439" s="57" t="s">
        <v>18349</v>
      </c>
      <c r="E439" s="257">
        <v>41746</v>
      </c>
    </row>
    <row r="440" spans="1:5">
      <c r="A440" s="57" t="s">
        <v>19561</v>
      </c>
      <c r="B440" s="358" t="s">
        <v>18256</v>
      </c>
      <c r="C440" s="10" t="s">
        <v>13831</v>
      </c>
      <c r="D440" s="57" t="s">
        <v>18253</v>
      </c>
      <c r="E440" s="257">
        <v>41746</v>
      </c>
    </row>
    <row r="441" spans="1:5">
      <c r="A441" s="57" t="s">
        <v>15689</v>
      </c>
      <c r="B441" s="358" t="s">
        <v>13264</v>
      </c>
      <c r="C441" s="10" t="s">
        <v>3104</v>
      </c>
      <c r="D441" s="57" t="s">
        <v>13263</v>
      </c>
      <c r="E441" s="257">
        <v>41746</v>
      </c>
    </row>
    <row r="442" spans="1:5">
      <c r="A442" s="57" t="s">
        <v>15675</v>
      </c>
      <c r="B442" s="358" t="s">
        <v>13256</v>
      </c>
      <c r="C442" s="10" t="s">
        <v>3104</v>
      </c>
      <c r="D442" s="57" t="s">
        <v>13254</v>
      </c>
      <c r="E442" s="257">
        <v>41746</v>
      </c>
    </row>
    <row r="443" spans="1:5">
      <c r="A443" s="57" t="s">
        <v>18402</v>
      </c>
      <c r="B443" s="358" t="s">
        <v>16062</v>
      </c>
      <c r="C443" s="10" t="s">
        <v>13633</v>
      </c>
      <c r="D443" s="57" t="s">
        <v>16060</v>
      </c>
      <c r="E443" s="257">
        <v>41746</v>
      </c>
    </row>
    <row r="444" spans="1:5">
      <c r="A444" s="57" t="s">
        <v>6271</v>
      </c>
      <c r="B444" s="358" t="s">
        <v>10885</v>
      </c>
      <c r="C444" s="10" t="s">
        <v>1708</v>
      </c>
      <c r="D444" s="57" t="s">
        <v>5838</v>
      </c>
      <c r="E444" s="257">
        <v>41746</v>
      </c>
    </row>
    <row r="445" spans="1:5">
      <c r="A445" s="57" t="s">
        <v>20064</v>
      </c>
      <c r="B445" s="358" t="s">
        <v>18683</v>
      </c>
      <c r="C445" s="10" t="s">
        <v>2359</v>
      </c>
      <c r="D445" s="57" t="s">
        <v>18681</v>
      </c>
      <c r="E445" s="257">
        <v>41746</v>
      </c>
    </row>
    <row r="446" spans="1:5">
      <c r="A446" s="57" t="s">
        <v>5157</v>
      </c>
      <c r="B446" s="358" t="s">
        <v>10646</v>
      </c>
      <c r="C446" s="10" t="s">
        <v>4944</v>
      </c>
      <c r="D446" s="57" t="s">
        <v>5002</v>
      </c>
      <c r="E446" s="257">
        <v>41746</v>
      </c>
    </row>
    <row r="447" spans="1:5">
      <c r="A447" s="57" t="s">
        <v>5220</v>
      </c>
      <c r="B447" s="358" t="s">
        <v>10472</v>
      </c>
      <c r="C447" s="10" t="s">
        <v>3926</v>
      </c>
      <c r="D447" s="57" t="s">
        <v>3969</v>
      </c>
      <c r="E447" s="257">
        <v>41746</v>
      </c>
    </row>
    <row r="448" spans="1:5">
      <c r="A448" s="57" t="s">
        <v>19364</v>
      </c>
      <c r="B448" s="358" t="s">
        <v>13258</v>
      </c>
      <c r="C448" s="10" t="s">
        <v>3104</v>
      </c>
      <c r="D448" s="57" t="s">
        <v>18399</v>
      </c>
      <c r="E448" s="257">
        <v>41746</v>
      </c>
    </row>
    <row r="449" spans="1:5">
      <c r="A449" s="57" t="s">
        <v>5964</v>
      </c>
      <c r="B449" s="358" t="s">
        <v>10544</v>
      </c>
      <c r="C449" s="10" t="s">
        <v>2091</v>
      </c>
      <c r="D449" s="57" t="s">
        <v>8930</v>
      </c>
      <c r="E449" s="257">
        <v>41746</v>
      </c>
    </row>
    <row r="450" spans="1:5">
      <c r="A450" s="57" t="s">
        <v>15789</v>
      </c>
      <c r="B450" s="358" t="s">
        <v>11669</v>
      </c>
      <c r="C450" s="10" t="s">
        <v>8621</v>
      </c>
      <c r="D450" s="57" t="s">
        <v>15646</v>
      </c>
      <c r="E450" s="257">
        <v>41746</v>
      </c>
    </row>
    <row r="451" spans="1:5">
      <c r="A451" s="57" t="s">
        <v>1249</v>
      </c>
      <c r="B451" s="358" t="s">
        <v>9598</v>
      </c>
      <c r="C451" s="10" t="s">
        <v>1673</v>
      </c>
      <c r="D451" s="57" t="s">
        <v>1216</v>
      </c>
      <c r="E451" s="257">
        <v>41746</v>
      </c>
    </row>
    <row r="452" spans="1:5">
      <c r="A452" s="57" t="s">
        <v>5129</v>
      </c>
      <c r="B452" s="358" t="s">
        <v>10169</v>
      </c>
      <c r="C452" s="10" t="s">
        <v>3104</v>
      </c>
      <c r="D452" s="57" t="s">
        <v>4868</v>
      </c>
      <c r="E452" s="257">
        <v>41754</v>
      </c>
    </row>
    <row r="453" spans="1:5">
      <c r="A453" s="57" t="s">
        <v>17582</v>
      </c>
      <c r="B453" s="358" t="s">
        <v>17320</v>
      </c>
      <c r="C453" s="10" t="s">
        <v>167</v>
      </c>
      <c r="D453" s="57" t="s">
        <v>17317</v>
      </c>
      <c r="E453" s="257">
        <v>41755</v>
      </c>
    </row>
    <row r="454" spans="1:5">
      <c r="A454" s="57" t="s">
        <v>8519</v>
      </c>
      <c r="B454" s="358" t="s">
        <v>11254</v>
      </c>
      <c r="C454" s="10" t="s">
        <v>1921</v>
      </c>
      <c r="D454" s="57" t="s">
        <v>6933</v>
      </c>
      <c r="E454" s="257">
        <v>41756</v>
      </c>
    </row>
    <row r="455" spans="1:5">
      <c r="A455" s="57" t="s">
        <v>13430</v>
      </c>
      <c r="B455" s="358" t="s">
        <v>11606</v>
      </c>
      <c r="C455" s="10" t="s">
        <v>8079</v>
      </c>
      <c r="D455" s="57" t="s">
        <v>8541</v>
      </c>
      <c r="E455" s="257">
        <v>41757</v>
      </c>
    </row>
    <row r="456" spans="1:5">
      <c r="A456" s="57" t="s">
        <v>22917</v>
      </c>
      <c r="B456" s="358" t="s">
        <v>17825</v>
      </c>
      <c r="C456" s="10" t="s">
        <v>13697</v>
      </c>
      <c r="D456" s="57" t="s">
        <v>22904</v>
      </c>
      <c r="E456" s="257">
        <v>41758</v>
      </c>
    </row>
    <row r="457" spans="1:5">
      <c r="A457" s="57" t="s">
        <v>20153</v>
      </c>
      <c r="B457" s="358" t="s">
        <v>17824</v>
      </c>
      <c r="C457" s="10" t="s">
        <v>13697</v>
      </c>
      <c r="D457" s="57" t="s">
        <v>18121</v>
      </c>
      <c r="E457" s="257">
        <v>41759</v>
      </c>
    </row>
    <row r="458" spans="1:5">
      <c r="A458" s="57" t="s">
        <v>6265</v>
      </c>
      <c r="B458" s="358" t="s">
        <v>10876</v>
      </c>
      <c r="C458" s="10" t="s">
        <v>1708</v>
      </c>
      <c r="D458" s="57" t="s">
        <v>5829</v>
      </c>
      <c r="E458" s="257">
        <v>41760</v>
      </c>
    </row>
    <row r="459" spans="1:5">
      <c r="A459" s="57" t="s">
        <v>5667</v>
      </c>
      <c r="B459" s="358" t="s">
        <v>10462</v>
      </c>
      <c r="C459" s="10" t="s">
        <v>3926</v>
      </c>
      <c r="D459" s="57" t="s">
        <v>3952</v>
      </c>
      <c r="E459" s="257">
        <v>41761</v>
      </c>
    </row>
    <row r="460" spans="1:5">
      <c r="A460" s="57" t="s">
        <v>13107</v>
      </c>
      <c r="B460" s="358" t="s">
        <v>11443</v>
      </c>
      <c r="C460" s="10" t="s">
        <v>1601</v>
      </c>
      <c r="D460" s="57" t="s">
        <v>7568</v>
      </c>
      <c r="E460" s="257">
        <v>41762</v>
      </c>
    </row>
    <row r="461" spans="1:5">
      <c r="A461" s="57" t="s">
        <v>9164</v>
      </c>
      <c r="B461" s="358" t="s">
        <v>10144</v>
      </c>
      <c r="C461" s="10" t="s">
        <v>2988</v>
      </c>
      <c r="D461" s="57" t="s">
        <v>2990</v>
      </c>
      <c r="E461" s="257">
        <v>41763</v>
      </c>
    </row>
    <row r="462" spans="1:5">
      <c r="A462" s="57" t="s">
        <v>6507</v>
      </c>
      <c r="B462" s="358" t="s">
        <v>10954</v>
      </c>
      <c r="C462" s="10" t="s">
        <v>1708</v>
      </c>
      <c r="D462" s="57" t="s">
        <v>6019</v>
      </c>
      <c r="E462" s="257">
        <v>41764</v>
      </c>
    </row>
    <row r="463" spans="1:5">
      <c r="A463" s="57" t="s">
        <v>20006</v>
      </c>
      <c r="B463" s="358" t="s">
        <v>17335</v>
      </c>
      <c r="C463" s="10" t="s">
        <v>167</v>
      </c>
      <c r="D463" s="57" t="s">
        <v>17333</v>
      </c>
      <c r="E463" s="257">
        <v>41761</v>
      </c>
    </row>
    <row r="464" spans="1:5">
      <c r="A464" s="57" t="s">
        <v>15609</v>
      </c>
      <c r="B464" s="358" t="s">
        <v>13367</v>
      </c>
      <c r="C464" s="10" t="s">
        <v>12132</v>
      </c>
      <c r="D464" s="57" t="s">
        <v>14626</v>
      </c>
      <c r="E464" s="257">
        <v>41761</v>
      </c>
    </row>
    <row r="465" spans="1:5">
      <c r="A465" s="57" t="s">
        <v>15969</v>
      </c>
      <c r="B465" s="358" t="s">
        <v>12227</v>
      </c>
      <c r="C465" s="10" t="s">
        <v>12223</v>
      </c>
      <c r="D465" s="57" t="s">
        <v>15182</v>
      </c>
      <c r="E465" s="257">
        <v>41761</v>
      </c>
    </row>
    <row r="466" spans="1:5">
      <c r="A466" s="57" t="s">
        <v>19292</v>
      </c>
      <c r="B466" s="358" t="s">
        <v>17279</v>
      </c>
      <c r="C466" s="10" t="s">
        <v>167</v>
      </c>
      <c r="D466" s="57" t="s">
        <v>17277</v>
      </c>
      <c r="E466" s="257">
        <v>41761</v>
      </c>
    </row>
    <row r="467" spans="1:5">
      <c r="A467" s="57" t="s">
        <v>5156</v>
      </c>
      <c r="B467" s="358" t="s">
        <v>10644</v>
      </c>
      <c r="C467" s="10" t="s">
        <v>4944</v>
      </c>
      <c r="D467" s="57" t="s">
        <v>5000</v>
      </c>
      <c r="E467" s="257">
        <v>41761</v>
      </c>
    </row>
    <row r="468" spans="1:5">
      <c r="A468" s="57" t="s">
        <v>15942</v>
      </c>
      <c r="B468" s="358" t="s">
        <v>12854</v>
      </c>
      <c r="C468" s="10" t="s">
        <v>12834</v>
      </c>
      <c r="D468" s="57" t="s">
        <v>12852</v>
      </c>
      <c r="E468" s="257">
        <v>41761</v>
      </c>
    </row>
    <row r="469" spans="1:5">
      <c r="A469" s="57" t="s">
        <v>19901</v>
      </c>
      <c r="B469" s="358" t="s">
        <v>18348</v>
      </c>
      <c r="C469" s="10" t="s">
        <v>13778</v>
      </c>
      <c r="D469" s="57" t="s">
        <v>18346</v>
      </c>
      <c r="E469" s="257">
        <v>41761</v>
      </c>
    </row>
    <row r="470" spans="1:5">
      <c r="A470" s="57" t="s">
        <v>1260</v>
      </c>
      <c r="B470" s="358" t="s">
        <v>9752</v>
      </c>
      <c r="C470" s="10" t="s">
        <v>1906</v>
      </c>
      <c r="D470" s="57" t="s">
        <v>1261</v>
      </c>
      <c r="E470" s="257">
        <v>41761</v>
      </c>
    </row>
    <row r="471" spans="1:5">
      <c r="A471" s="57" t="s">
        <v>5267</v>
      </c>
      <c r="B471" s="358" t="s">
        <v>9640</v>
      </c>
      <c r="C471" s="10" t="s">
        <v>918</v>
      </c>
      <c r="D471" s="57" t="s">
        <v>4691</v>
      </c>
      <c r="E471" s="257">
        <v>41761</v>
      </c>
    </row>
    <row r="472" spans="1:5">
      <c r="A472" s="57" t="s">
        <v>9222</v>
      </c>
      <c r="B472" s="358" t="s">
        <v>10198</v>
      </c>
      <c r="C472" s="10" t="s">
        <v>3185</v>
      </c>
      <c r="D472" s="57" t="s">
        <v>3195</v>
      </c>
      <c r="E472" s="257">
        <v>41767</v>
      </c>
    </row>
    <row r="473" spans="1:5">
      <c r="A473" s="57" t="s">
        <v>17597</v>
      </c>
      <c r="B473" s="358" t="s">
        <v>13403</v>
      </c>
      <c r="C473" s="10" t="s">
        <v>13398</v>
      </c>
      <c r="D473" s="57" t="s">
        <v>13400</v>
      </c>
      <c r="E473" s="257">
        <v>41767</v>
      </c>
    </row>
    <row r="474" spans="1:5">
      <c r="A474" s="57" t="s">
        <v>11328</v>
      </c>
      <c r="B474" s="358" t="s">
        <v>11331</v>
      </c>
      <c r="C474" s="10" t="s">
        <v>7214</v>
      </c>
      <c r="D474" s="57" t="s">
        <v>7222</v>
      </c>
      <c r="E474" s="257">
        <v>41767</v>
      </c>
    </row>
    <row r="475" spans="1:5">
      <c r="A475" s="57" t="s">
        <v>5202</v>
      </c>
      <c r="B475" s="358" t="s">
        <v>9804</v>
      </c>
      <c r="C475" s="10" t="s">
        <v>2129</v>
      </c>
      <c r="D475" s="57" t="s">
        <v>3874</v>
      </c>
      <c r="E475" s="257">
        <v>41767</v>
      </c>
    </row>
    <row r="476" spans="1:5">
      <c r="A476" s="57" t="s">
        <v>7359</v>
      </c>
      <c r="B476" s="358" t="s">
        <v>10806</v>
      </c>
      <c r="C476" s="10" t="s">
        <v>5390</v>
      </c>
      <c r="D476" s="57" t="s">
        <v>5448</v>
      </c>
      <c r="E476" s="257">
        <v>41767</v>
      </c>
    </row>
    <row r="477" spans="1:5">
      <c r="A477" s="57" t="s">
        <v>12049</v>
      </c>
      <c r="B477" s="358" t="s">
        <v>12051</v>
      </c>
      <c r="C477" s="10" t="s">
        <v>6982</v>
      </c>
      <c r="D477" s="57" t="s">
        <v>7012</v>
      </c>
      <c r="E477" s="257">
        <v>41767</v>
      </c>
    </row>
    <row r="478" spans="1:5">
      <c r="A478" s="57" t="s">
        <v>5796</v>
      </c>
      <c r="B478" s="358" t="s">
        <v>10542</v>
      </c>
      <c r="C478" s="10" t="s">
        <v>2091</v>
      </c>
      <c r="D478" s="57" t="s">
        <v>20338</v>
      </c>
      <c r="E478" s="257">
        <v>41774</v>
      </c>
    </row>
    <row r="479" spans="1:5">
      <c r="A479" s="57" t="s">
        <v>8095</v>
      </c>
      <c r="B479" s="358" t="s">
        <v>10967</v>
      </c>
      <c r="C479" s="10" t="s">
        <v>4729</v>
      </c>
      <c r="D479" s="57" t="s">
        <v>6036</v>
      </c>
      <c r="E479" s="257">
        <v>41774</v>
      </c>
    </row>
    <row r="480" spans="1:5">
      <c r="A480" s="57" t="s">
        <v>19558</v>
      </c>
      <c r="B480" s="358" t="s">
        <v>17921</v>
      </c>
      <c r="C480" s="10" t="s">
        <v>13831</v>
      </c>
      <c r="D480" s="57" t="s">
        <v>18249</v>
      </c>
      <c r="E480" s="257">
        <v>41774</v>
      </c>
    </row>
    <row r="481" spans="1:5">
      <c r="A481" s="57" t="s">
        <v>12788</v>
      </c>
      <c r="B481" s="358" t="s">
        <v>11770</v>
      </c>
      <c r="C481" s="10" t="s">
        <v>9343</v>
      </c>
      <c r="D481" s="57" t="s">
        <v>9355</v>
      </c>
      <c r="E481" s="257">
        <v>41774</v>
      </c>
    </row>
    <row r="482" spans="1:5">
      <c r="A482" s="57" t="s">
        <v>4077</v>
      </c>
      <c r="B482" s="358" t="s">
        <v>10192</v>
      </c>
      <c r="C482" s="10" t="s">
        <v>3185</v>
      </c>
      <c r="D482" s="57" t="s">
        <v>3189</v>
      </c>
      <c r="E482" s="257">
        <v>41782</v>
      </c>
    </row>
    <row r="483" spans="1:5">
      <c r="A483" s="57" t="s">
        <v>5044</v>
      </c>
      <c r="B483" s="358" t="s">
        <v>9572</v>
      </c>
      <c r="C483" s="10" t="s">
        <v>1614</v>
      </c>
      <c r="D483" s="57" t="s">
        <v>1616</v>
      </c>
      <c r="E483" s="257">
        <v>41782</v>
      </c>
    </row>
    <row r="484" spans="1:5">
      <c r="A484" s="57" t="s">
        <v>15894</v>
      </c>
      <c r="B484" s="358" t="s">
        <v>11761</v>
      </c>
      <c r="C484" s="10" t="s">
        <v>6853</v>
      </c>
      <c r="D484" s="57" t="s">
        <v>15263</v>
      </c>
      <c r="E484" s="257">
        <v>41782</v>
      </c>
    </row>
    <row r="485" spans="1:5">
      <c r="A485" s="57" t="s">
        <v>13420</v>
      </c>
      <c r="B485" s="358" t="s">
        <v>11394</v>
      </c>
      <c r="C485" s="10" t="s">
        <v>1601</v>
      </c>
      <c r="D485" s="57" t="s">
        <v>7393</v>
      </c>
      <c r="E485" s="257">
        <v>41782</v>
      </c>
    </row>
    <row r="486" spans="1:5">
      <c r="A486" s="57" t="s">
        <v>15912</v>
      </c>
      <c r="B486" s="358" t="s">
        <v>12399</v>
      </c>
      <c r="C486" s="10" t="s">
        <v>1638</v>
      </c>
      <c r="D486" s="57" t="s">
        <v>12397</v>
      </c>
      <c r="E486" s="257">
        <v>41782</v>
      </c>
    </row>
    <row r="487" spans="1:5">
      <c r="A487" s="57" t="s">
        <v>9188</v>
      </c>
      <c r="B487" s="358" t="s">
        <v>11717</v>
      </c>
      <c r="C487" s="10" t="s">
        <v>7951</v>
      </c>
      <c r="D487" s="57" t="s">
        <v>9189</v>
      </c>
      <c r="E487" s="257">
        <v>41789</v>
      </c>
    </row>
    <row r="488" spans="1:5">
      <c r="A488" s="57" t="s">
        <v>7194</v>
      </c>
      <c r="B488" s="358" t="s">
        <v>11218</v>
      </c>
      <c r="C488" s="10" t="s">
        <v>6837</v>
      </c>
      <c r="D488" s="57" t="s">
        <v>6851</v>
      </c>
      <c r="E488" s="257">
        <v>41789</v>
      </c>
    </row>
    <row r="489" spans="1:5">
      <c r="A489" s="57" t="s">
        <v>396</v>
      </c>
      <c r="B489" s="358" t="s">
        <v>9502</v>
      </c>
      <c r="C489" s="10" t="s">
        <v>184</v>
      </c>
      <c r="D489" s="57" t="s">
        <v>1434</v>
      </c>
      <c r="E489" s="257">
        <v>41789</v>
      </c>
    </row>
    <row r="490" spans="1:5">
      <c r="A490" s="57" t="s">
        <v>22966</v>
      </c>
      <c r="B490" s="358" t="s">
        <v>11543</v>
      </c>
      <c r="C490" s="10" t="s">
        <v>7832</v>
      </c>
      <c r="D490" s="57" t="s">
        <v>22967</v>
      </c>
      <c r="E490" s="257">
        <v>41789</v>
      </c>
    </row>
    <row r="491" spans="1:5">
      <c r="A491" s="57" t="s">
        <v>4905</v>
      </c>
      <c r="B491" s="358" t="s">
        <v>10228</v>
      </c>
      <c r="C491" s="10" t="s">
        <v>3185</v>
      </c>
      <c r="D491" s="57" t="s">
        <v>3224</v>
      </c>
      <c r="E491" s="257">
        <v>41789</v>
      </c>
    </row>
    <row r="492" spans="1:5">
      <c r="A492" s="57" t="s">
        <v>19811</v>
      </c>
      <c r="B492" s="358" t="s">
        <v>10679</v>
      </c>
      <c r="C492" s="10" t="s">
        <v>2561</v>
      </c>
      <c r="D492" s="57" t="s">
        <v>5257</v>
      </c>
      <c r="E492" s="257">
        <v>41796</v>
      </c>
    </row>
    <row r="493" spans="1:5">
      <c r="A493" s="57" t="s">
        <v>17750</v>
      </c>
      <c r="B493" s="358" t="s">
        <v>17139</v>
      </c>
      <c r="C493" s="10" t="s">
        <v>13726</v>
      </c>
      <c r="D493" s="57" t="s">
        <v>17136</v>
      </c>
      <c r="E493" s="257">
        <v>41796</v>
      </c>
    </row>
    <row r="494" spans="1:5">
      <c r="A494" s="57" t="s">
        <v>19904</v>
      </c>
      <c r="B494" s="358" t="s">
        <v>18354</v>
      </c>
      <c r="C494" s="10" t="s">
        <v>13778</v>
      </c>
      <c r="D494" s="57" t="s">
        <v>18352</v>
      </c>
      <c r="E494" s="257">
        <v>41796</v>
      </c>
    </row>
    <row r="495" spans="1:5">
      <c r="A495" s="57" t="s">
        <v>17926</v>
      </c>
      <c r="B495" s="358" t="s">
        <v>17342</v>
      </c>
      <c r="C495" s="10" t="s">
        <v>167</v>
      </c>
      <c r="D495" s="57" t="s">
        <v>17340</v>
      </c>
      <c r="E495" s="257">
        <v>41803</v>
      </c>
    </row>
    <row r="496" spans="1:5">
      <c r="A496" s="57" t="s">
        <v>15586</v>
      </c>
      <c r="B496" s="358" t="s">
        <v>12136</v>
      </c>
      <c r="C496" s="10" t="s">
        <v>12132</v>
      </c>
      <c r="D496" s="57" t="s">
        <v>14498</v>
      </c>
      <c r="E496" s="257">
        <v>41803</v>
      </c>
    </row>
    <row r="497" spans="1:5">
      <c r="A497" s="57" t="s">
        <v>403</v>
      </c>
      <c r="B497" s="358" t="s">
        <v>9510</v>
      </c>
      <c r="C497" s="10" t="s">
        <v>192</v>
      </c>
      <c r="D497" s="57" t="s">
        <v>68</v>
      </c>
      <c r="E497" s="257">
        <v>41803</v>
      </c>
    </row>
    <row r="498" spans="1:5">
      <c r="A498" s="57" t="s">
        <v>15592</v>
      </c>
      <c r="B498" s="358" t="s">
        <v>12145</v>
      </c>
      <c r="C498" s="10" t="s">
        <v>12132</v>
      </c>
      <c r="D498" s="57" t="s">
        <v>14501</v>
      </c>
      <c r="E498" s="257">
        <v>41803</v>
      </c>
    </row>
    <row r="499" spans="1:5">
      <c r="A499" s="57" t="s">
        <v>2004</v>
      </c>
      <c r="B499" s="358" t="s">
        <v>9675</v>
      </c>
      <c r="C499" s="10" t="s">
        <v>1803</v>
      </c>
      <c r="D499" s="57" t="s">
        <v>20396</v>
      </c>
      <c r="E499" s="257">
        <v>41817</v>
      </c>
    </row>
    <row r="500" spans="1:5">
      <c r="A500" s="57" t="s">
        <v>15851</v>
      </c>
      <c r="B500" s="358" t="s">
        <v>12847</v>
      </c>
      <c r="C500" s="10" t="s">
        <v>12834</v>
      </c>
      <c r="D500" s="57" t="s">
        <v>12845</v>
      </c>
      <c r="E500" s="257">
        <v>41817</v>
      </c>
    </row>
    <row r="501" spans="1:5">
      <c r="A501" s="57" t="s">
        <v>15547</v>
      </c>
      <c r="B501" s="358" t="s">
        <v>13373</v>
      </c>
      <c r="C501" s="10" t="s">
        <v>12132</v>
      </c>
      <c r="D501" s="57" t="s">
        <v>14515</v>
      </c>
      <c r="E501" s="257">
        <v>41817</v>
      </c>
    </row>
    <row r="502" spans="1:5">
      <c r="A502" s="57" t="s">
        <v>15999</v>
      </c>
      <c r="B502" s="358" t="s">
        <v>11532</v>
      </c>
      <c r="C502" s="10" t="s">
        <v>7460</v>
      </c>
      <c r="D502" s="57" t="s">
        <v>8419</v>
      </c>
      <c r="E502" s="257">
        <v>41817</v>
      </c>
    </row>
    <row r="503" spans="1:5">
      <c r="A503" s="57" t="s">
        <v>15606</v>
      </c>
      <c r="B503" s="358" t="s">
        <v>13364</v>
      </c>
      <c r="C503" s="10" t="s">
        <v>12132</v>
      </c>
      <c r="D503" s="57" t="s">
        <v>14624</v>
      </c>
      <c r="E503" s="257">
        <v>41817</v>
      </c>
    </row>
    <row r="504" spans="1:5">
      <c r="A504" s="57" t="s">
        <v>15321</v>
      </c>
      <c r="B504" s="358" t="s">
        <v>10376</v>
      </c>
      <c r="C504" s="10" t="s">
        <v>171</v>
      </c>
      <c r="D504" s="57" t="s">
        <v>3604</v>
      </c>
      <c r="E504" s="257">
        <v>41824</v>
      </c>
    </row>
    <row r="505" spans="1:5">
      <c r="A505" s="57" t="s">
        <v>23097</v>
      </c>
      <c r="B505" s="358" t="s">
        <v>10087</v>
      </c>
      <c r="C505" s="10" t="s">
        <v>1174</v>
      </c>
      <c r="D505" s="57" t="s">
        <v>2877</v>
      </c>
      <c r="E505" s="257">
        <v>41824</v>
      </c>
    </row>
    <row r="506" spans="1:5">
      <c r="A506" s="57" t="s">
        <v>23232</v>
      </c>
      <c r="B506" s="358" t="s">
        <v>23166</v>
      </c>
      <c r="C506" s="10" t="s">
        <v>167</v>
      </c>
      <c r="D506" s="57" t="s">
        <v>23164</v>
      </c>
      <c r="E506" s="257">
        <v>41831</v>
      </c>
    </row>
    <row r="507" spans="1:5">
      <c r="A507" s="57" t="s">
        <v>23236</v>
      </c>
      <c r="B507" s="358" t="s">
        <v>23169</v>
      </c>
      <c r="C507" s="10" t="s">
        <v>167</v>
      </c>
      <c r="D507" s="57" t="s">
        <v>23167</v>
      </c>
      <c r="E507" s="257">
        <v>41831</v>
      </c>
    </row>
    <row r="508" spans="1:5">
      <c r="A508" s="57" t="s">
        <v>15307</v>
      </c>
      <c r="B508" s="358" t="s">
        <v>10153</v>
      </c>
      <c r="C508" s="10" t="s">
        <v>3060</v>
      </c>
      <c r="D508" s="57" t="s">
        <v>5940</v>
      </c>
      <c r="E508" s="257">
        <v>41831</v>
      </c>
    </row>
    <row r="509" spans="1:5">
      <c r="A509" s="57" t="s">
        <v>4074</v>
      </c>
      <c r="B509" s="358" t="s">
        <v>10042</v>
      </c>
      <c r="C509" s="10" t="s">
        <v>202</v>
      </c>
      <c r="D509" s="57" t="s">
        <v>2805</v>
      </c>
      <c r="E509" s="257">
        <v>41831</v>
      </c>
    </row>
    <row r="510" spans="1:5">
      <c r="A510" s="57" t="s">
        <v>19294</v>
      </c>
      <c r="B510" s="358" t="s">
        <v>17282</v>
      </c>
      <c r="C510" s="10" t="s">
        <v>167</v>
      </c>
      <c r="D510" s="57" t="s">
        <v>17280</v>
      </c>
      <c r="E510" s="257">
        <v>41838</v>
      </c>
    </row>
    <row r="511" spans="1:5">
      <c r="A511" s="57" t="s">
        <v>15932</v>
      </c>
      <c r="B511" s="358" t="s">
        <v>12837</v>
      </c>
      <c r="C511" s="10" t="s">
        <v>12834</v>
      </c>
      <c r="D511" s="57" t="s">
        <v>20447</v>
      </c>
      <c r="E511" s="257">
        <v>41838</v>
      </c>
    </row>
    <row r="512" spans="1:5">
      <c r="A512" s="57" t="s">
        <v>15671</v>
      </c>
      <c r="B512" s="358" t="s">
        <v>12391</v>
      </c>
      <c r="C512" s="10" t="s">
        <v>12378</v>
      </c>
      <c r="D512" s="57" t="s">
        <v>13230</v>
      </c>
      <c r="E512" s="257">
        <v>41838</v>
      </c>
    </row>
    <row r="513" spans="1:5">
      <c r="A513" s="57" t="s">
        <v>19891</v>
      </c>
      <c r="B513" s="358" t="s">
        <v>17838</v>
      </c>
      <c r="C513" s="10" t="s">
        <v>13724</v>
      </c>
      <c r="D513" s="57" t="s">
        <v>18150</v>
      </c>
      <c r="E513" s="257">
        <v>41838</v>
      </c>
    </row>
    <row r="514" spans="1:5">
      <c r="A514" s="57" t="s">
        <v>15744</v>
      </c>
      <c r="B514" s="358" t="s">
        <v>12148</v>
      </c>
      <c r="C514" s="10" t="s">
        <v>12132</v>
      </c>
      <c r="D514" s="57" t="s">
        <v>12146</v>
      </c>
      <c r="E514" s="257">
        <v>41838</v>
      </c>
    </row>
    <row r="515" spans="1:5">
      <c r="A515" s="57" t="s">
        <v>20053</v>
      </c>
      <c r="B515" s="358" t="s">
        <v>18607</v>
      </c>
      <c r="C515" s="10" t="s">
        <v>13879</v>
      </c>
      <c r="D515" s="57" t="s">
        <v>20054</v>
      </c>
      <c r="E515" s="257">
        <v>41838</v>
      </c>
    </row>
    <row r="516" spans="1:5">
      <c r="A516" s="57" t="s">
        <v>13103</v>
      </c>
      <c r="B516" s="358" t="s">
        <v>11236</v>
      </c>
      <c r="C516" s="10" t="s">
        <v>1633</v>
      </c>
      <c r="D516" s="57" t="s">
        <v>15007</v>
      </c>
      <c r="E516" s="257">
        <v>41838</v>
      </c>
    </row>
    <row r="517" spans="1:5">
      <c r="A517" s="57" t="s">
        <v>13073</v>
      </c>
      <c r="B517" s="358" t="s">
        <v>10984</v>
      </c>
      <c r="C517" s="10" t="s">
        <v>4732</v>
      </c>
      <c r="D517" s="57" t="s">
        <v>6059</v>
      </c>
      <c r="E517" s="257">
        <v>41845</v>
      </c>
    </row>
    <row r="518" spans="1:5">
      <c r="A518" s="57" t="s">
        <v>17610</v>
      </c>
      <c r="B518" s="358" t="s">
        <v>17095</v>
      </c>
      <c r="C518" s="10" t="s">
        <v>13726</v>
      </c>
      <c r="D518" s="57" t="s">
        <v>17092</v>
      </c>
      <c r="E518" s="257">
        <v>41846</v>
      </c>
    </row>
    <row r="519" spans="1:5">
      <c r="A519" s="57" t="s">
        <v>17676</v>
      </c>
      <c r="B519" s="358" t="s">
        <v>17100</v>
      </c>
      <c r="C519" s="10" t="s">
        <v>13726</v>
      </c>
      <c r="D519" s="57" t="s">
        <v>17097</v>
      </c>
      <c r="E519" s="257">
        <v>41847</v>
      </c>
    </row>
    <row r="520" spans="1:5">
      <c r="A520" s="57" t="s">
        <v>13121</v>
      </c>
      <c r="B520" s="57" t="s">
        <v>11451</v>
      </c>
      <c r="C520" s="57" t="s">
        <v>1601</v>
      </c>
      <c r="D520" s="57" t="s">
        <v>7576</v>
      </c>
      <c r="E520" s="257">
        <v>41852</v>
      </c>
    </row>
    <row r="521" spans="1:5">
      <c r="A521" s="57" t="s">
        <v>5520</v>
      </c>
      <c r="B521" s="57" t="s">
        <v>10452</v>
      </c>
      <c r="C521" s="57" t="s">
        <v>3926</v>
      </c>
      <c r="D521" s="57" t="s">
        <v>3936</v>
      </c>
      <c r="E521" s="257">
        <v>41852</v>
      </c>
    </row>
    <row r="522" spans="1:5">
      <c r="A522" s="57" t="s">
        <v>17744</v>
      </c>
      <c r="B522" s="57" t="s">
        <v>17115</v>
      </c>
      <c r="C522" s="57" t="s">
        <v>13726</v>
      </c>
      <c r="D522" s="57" t="s">
        <v>17112</v>
      </c>
      <c r="E522" s="257">
        <v>41852</v>
      </c>
    </row>
    <row r="523" spans="1:5">
      <c r="A523" s="57" t="s">
        <v>8915</v>
      </c>
      <c r="B523" s="57" t="s">
        <v>9927</v>
      </c>
      <c r="C523" s="57" t="s">
        <v>2522</v>
      </c>
      <c r="D523" s="57" t="s">
        <v>4025</v>
      </c>
      <c r="E523" s="257">
        <v>41869</v>
      </c>
    </row>
    <row r="524" spans="1:5">
      <c r="A524" s="57" t="s">
        <v>15937</v>
      </c>
      <c r="B524" s="57" t="s">
        <v>12844</v>
      </c>
      <c r="C524" s="57" t="s">
        <v>12834</v>
      </c>
      <c r="D524" s="57" t="s">
        <v>12842</v>
      </c>
      <c r="E524" s="257">
        <v>41869</v>
      </c>
    </row>
    <row r="525" spans="1:5">
      <c r="A525" s="57" t="s">
        <v>22975</v>
      </c>
      <c r="B525" s="57" t="s">
        <v>16070</v>
      </c>
      <c r="C525" s="57" t="s">
        <v>13601</v>
      </c>
      <c r="D525" s="57" t="s">
        <v>22901</v>
      </c>
      <c r="E525" s="257">
        <v>41869</v>
      </c>
    </row>
    <row r="526" spans="1:5">
      <c r="A526" s="57" t="s">
        <v>12554</v>
      </c>
      <c r="B526" s="57" t="s">
        <v>11246</v>
      </c>
      <c r="C526" s="57" t="s">
        <v>1921</v>
      </c>
      <c r="D526" s="57" t="s">
        <v>6922</v>
      </c>
      <c r="E526" s="257">
        <v>41869</v>
      </c>
    </row>
    <row r="527" spans="1:5">
      <c r="A527" s="57" t="s">
        <v>15857</v>
      </c>
      <c r="B527" s="57" t="s">
        <v>12856</v>
      </c>
      <c r="C527" s="57" t="s">
        <v>12834</v>
      </c>
      <c r="D527" s="57" t="s">
        <v>20453</v>
      </c>
      <c r="E527" s="257">
        <v>41869</v>
      </c>
    </row>
    <row r="528" spans="1:5">
      <c r="A528" s="57" t="s">
        <v>8517</v>
      </c>
      <c r="B528" s="57" t="s">
        <v>11252</v>
      </c>
      <c r="C528" s="57" t="s">
        <v>1921</v>
      </c>
      <c r="D528" s="57" t="s">
        <v>6931</v>
      </c>
      <c r="E528" s="257">
        <v>41869</v>
      </c>
    </row>
    <row r="529" spans="1:5">
      <c r="A529" s="57" t="s">
        <v>13080</v>
      </c>
      <c r="B529" s="57" t="s">
        <v>10987</v>
      </c>
      <c r="C529" s="57" t="s">
        <v>4732</v>
      </c>
      <c r="D529" s="57" t="s">
        <v>6065</v>
      </c>
      <c r="E529" s="257">
        <v>41873</v>
      </c>
    </row>
    <row r="530" spans="1:5">
      <c r="A530" s="57" t="s">
        <v>5113</v>
      </c>
      <c r="B530" s="57" t="s">
        <v>9669</v>
      </c>
      <c r="C530" s="57" t="s">
        <v>1797</v>
      </c>
      <c r="D530" s="57" t="s">
        <v>4340</v>
      </c>
      <c r="E530" s="257">
        <v>41873</v>
      </c>
    </row>
    <row r="531" spans="1:5">
      <c r="A531" s="57" t="s">
        <v>23228</v>
      </c>
      <c r="B531" s="57" t="s">
        <v>23163</v>
      </c>
      <c r="C531" s="57" t="s">
        <v>167</v>
      </c>
      <c r="D531" s="57" t="s">
        <v>23161</v>
      </c>
      <c r="E531" s="257">
        <v>41873</v>
      </c>
    </row>
    <row r="532" spans="1:5">
      <c r="A532" s="57" t="s">
        <v>397</v>
      </c>
      <c r="B532" s="57" t="s">
        <v>9503</v>
      </c>
      <c r="C532" s="57" t="s">
        <v>185</v>
      </c>
      <c r="D532" s="57" t="s">
        <v>54</v>
      </c>
      <c r="E532" s="257">
        <v>41873</v>
      </c>
    </row>
    <row r="533" spans="1:5">
      <c r="A533" s="57" t="s">
        <v>6252</v>
      </c>
      <c r="B533" s="57" t="s">
        <v>10792</v>
      </c>
      <c r="C533" s="57" t="s">
        <v>5390</v>
      </c>
      <c r="D533" s="57" t="s">
        <v>5429</v>
      </c>
      <c r="E533" s="257">
        <v>41880</v>
      </c>
    </row>
    <row r="534" spans="1:5">
      <c r="A534" s="57" t="s">
        <v>15849</v>
      </c>
      <c r="B534" s="57" t="s">
        <v>12840</v>
      </c>
      <c r="C534" s="57" t="s">
        <v>12834</v>
      </c>
      <c r="D534" s="57" t="s">
        <v>12838</v>
      </c>
      <c r="E534" s="257">
        <v>41880</v>
      </c>
    </row>
    <row r="535" spans="1:5">
      <c r="A535" s="57" t="s">
        <v>12718</v>
      </c>
      <c r="B535" s="57" t="s">
        <v>11449</v>
      </c>
      <c r="C535" s="57" t="s">
        <v>1601</v>
      </c>
      <c r="D535" s="57" t="s">
        <v>7573</v>
      </c>
      <c r="E535" s="257">
        <v>41880</v>
      </c>
    </row>
    <row r="536" spans="1:5">
      <c r="A536" s="57" t="s">
        <v>23228</v>
      </c>
      <c r="B536" s="57" t="s">
        <v>23163</v>
      </c>
      <c r="C536" s="57" t="s">
        <v>167</v>
      </c>
      <c r="D536" s="57" t="s">
        <v>23161</v>
      </c>
      <c r="E536" s="257">
        <v>41880</v>
      </c>
    </row>
    <row r="537" spans="1:5">
      <c r="A537" s="57" t="s">
        <v>15808</v>
      </c>
      <c r="B537" s="57" t="s">
        <v>12801</v>
      </c>
      <c r="C537" s="57" t="s">
        <v>8695</v>
      </c>
      <c r="D537" s="57" t="s">
        <v>12799</v>
      </c>
      <c r="E537" s="257">
        <v>41880</v>
      </c>
    </row>
    <row r="538" spans="1:5">
      <c r="A538" s="57" t="s">
        <v>15453</v>
      </c>
      <c r="B538" s="57" t="s">
        <v>13016</v>
      </c>
      <c r="C538" s="57" t="s">
        <v>13000</v>
      </c>
      <c r="D538" s="57" t="s">
        <v>13014</v>
      </c>
      <c r="E538" s="257">
        <v>41880</v>
      </c>
    </row>
    <row r="539" spans="1:5">
      <c r="A539" s="57" t="s">
        <v>19746</v>
      </c>
      <c r="B539" s="57" t="s">
        <v>18357</v>
      </c>
      <c r="C539" s="57" t="s">
        <v>13778</v>
      </c>
      <c r="D539" s="57" t="s">
        <v>18355</v>
      </c>
      <c r="E539" s="257">
        <v>41854</v>
      </c>
    </row>
    <row r="540" spans="1:5">
      <c r="A540" s="57" t="s">
        <v>15742</v>
      </c>
      <c r="B540" s="57" t="s">
        <v>11762</v>
      </c>
      <c r="C540" s="57" t="s">
        <v>1662</v>
      </c>
      <c r="D540" s="57" t="s">
        <v>9332</v>
      </c>
      <c r="E540" s="257">
        <v>41854</v>
      </c>
    </row>
    <row r="541" spans="1:5">
      <c r="A541" s="57" t="s">
        <v>5815</v>
      </c>
      <c r="B541" s="57" t="s">
        <v>10786</v>
      </c>
      <c r="C541" s="57" t="s">
        <v>5390</v>
      </c>
      <c r="D541" s="57" t="s">
        <v>5421</v>
      </c>
      <c r="E541" s="257">
        <v>41854</v>
      </c>
    </row>
    <row r="542" spans="1:5">
      <c r="A542" s="57" t="s">
        <v>5983</v>
      </c>
      <c r="B542" s="57" t="s">
        <v>10831</v>
      </c>
      <c r="C542" s="57" t="s">
        <v>5390</v>
      </c>
      <c r="D542" s="57" t="s">
        <v>5477</v>
      </c>
      <c r="E542" s="257">
        <v>41854</v>
      </c>
    </row>
    <row r="543" spans="1:5">
      <c r="A543" s="57" t="s">
        <v>20717</v>
      </c>
      <c r="B543" s="57" t="s">
        <v>17391</v>
      </c>
      <c r="C543" s="57" t="s">
        <v>167</v>
      </c>
      <c r="D543" s="57" t="s">
        <v>18539</v>
      </c>
      <c r="E543" s="257">
        <v>41854</v>
      </c>
    </row>
    <row r="544" spans="1:5">
      <c r="A544" s="57" t="s">
        <v>444</v>
      </c>
      <c r="B544" s="57" t="s">
        <v>9520</v>
      </c>
      <c r="C544" s="57" t="s">
        <v>127</v>
      </c>
      <c r="D544" s="57" t="s">
        <v>338</v>
      </c>
      <c r="E544" s="257">
        <v>41854</v>
      </c>
    </row>
    <row r="545" spans="1:5">
      <c r="A545" s="57" t="s">
        <v>1972</v>
      </c>
      <c r="B545" s="57" t="s">
        <v>9585</v>
      </c>
      <c r="C545" s="57" t="s">
        <v>1640</v>
      </c>
      <c r="D545" s="57" t="s">
        <v>1642</v>
      </c>
      <c r="E545" s="257">
        <v>41854</v>
      </c>
    </row>
    <row r="546" spans="1:5">
      <c r="A546" s="57" t="s">
        <v>15615</v>
      </c>
      <c r="B546" s="57" t="s">
        <v>13376</v>
      </c>
      <c r="C546" s="57" t="s">
        <v>12132</v>
      </c>
      <c r="D546" s="57" t="s">
        <v>14628</v>
      </c>
      <c r="E546" s="257">
        <v>41854</v>
      </c>
    </row>
    <row r="547" spans="1:5">
      <c r="A547" t="s">
        <v>5820</v>
      </c>
      <c r="B547" t="s">
        <v>10794</v>
      </c>
      <c r="C547" t="s">
        <v>5390</v>
      </c>
      <c r="D547" t="s">
        <v>5432</v>
      </c>
      <c r="E547">
        <v>41922</v>
      </c>
    </row>
    <row r="548" spans="1:5">
      <c r="A548" t="s">
        <v>23620</v>
      </c>
      <c r="B548" t="s">
        <v>23428</v>
      </c>
      <c r="C548" t="s">
        <v>13753</v>
      </c>
      <c r="D548" t="s">
        <v>23425</v>
      </c>
      <c r="E548">
        <v>41922</v>
      </c>
    </row>
    <row r="549" spans="1:5">
      <c r="A549" t="s">
        <v>5625</v>
      </c>
      <c r="B549" t="s">
        <v>9759</v>
      </c>
      <c r="C549" t="s">
        <v>1921</v>
      </c>
      <c r="D549" t="s">
        <v>3865</v>
      </c>
      <c r="E549">
        <v>41922</v>
      </c>
    </row>
    <row r="550" spans="1:5">
      <c r="A550" t="s">
        <v>3038</v>
      </c>
      <c r="B550" t="s">
        <v>10008</v>
      </c>
      <c r="C550" t="s">
        <v>2688</v>
      </c>
      <c r="D550" t="s">
        <v>2723</v>
      </c>
      <c r="E550">
        <v>41922</v>
      </c>
    </row>
    <row r="551" spans="1:5">
      <c r="A551" t="s">
        <v>435</v>
      </c>
      <c r="B551" t="s">
        <v>9530</v>
      </c>
      <c r="C551" t="s">
        <v>117</v>
      </c>
      <c r="D551" t="s">
        <v>267</v>
      </c>
      <c r="E551">
        <v>41922</v>
      </c>
    </row>
    <row r="552" spans="1:5">
      <c r="A552" t="s">
        <v>11890</v>
      </c>
      <c r="B552" t="s">
        <v>11295</v>
      </c>
      <c r="C552" t="s">
        <v>7025</v>
      </c>
      <c r="D552" t="s">
        <v>7026</v>
      </c>
      <c r="E552">
        <v>41929</v>
      </c>
    </row>
    <row r="553" spans="1:5">
      <c r="A553" t="s">
        <v>5746</v>
      </c>
      <c r="B553" t="s">
        <v>10788</v>
      </c>
      <c r="C553" t="s">
        <v>5390</v>
      </c>
      <c r="D553" t="s">
        <v>5423</v>
      </c>
      <c r="E553">
        <v>41929</v>
      </c>
    </row>
    <row r="554" spans="1:5">
      <c r="A554" t="s">
        <v>6132</v>
      </c>
      <c r="B554" t="s">
        <v>9754</v>
      </c>
      <c r="C554" t="s">
        <v>1910</v>
      </c>
      <c r="D554" t="s">
        <v>1911</v>
      </c>
      <c r="E554">
        <v>41929</v>
      </c>
    </row>
    <row r="555" spans="1:5">
      <c r="A555" t="s">
        <v>6460</v>
      </c>
      <c r="B555" t="s">
        <v>9866</v>
      </c>
      <c r="C555" t="s">
        <v>2303</v>
      </c>
      <c r="D555" t="s">
        <v>2304</v>
      </c>
      <c r="E555">
        <v>41929</v>
      </c>
    </row>
    <row r="556" spans="1:5">
      <c r="A556" t="s">
        <v>427</v>
      </c>
      <c r="B556" t="s">
        <v>9539</v>
      </c>
      <c r="C556" t="s">
        <v>116</v>
      </c>
      <c r="D556" t="s">
        <v>272</v>
      </c>
      <c r="E556">
        <v>41936</v>
      </c>
    </row>
    <row r="557" spans="1:5">
      <c r="A557" t="s">
        <v>23577</v>
      </c>
      <c r="B557" t="s">
        <v>23331</v>
      </c>
      <c r="C557" t="s">
        <v>1662</v>
      </c>
      <c r="D557" t="s">
        <v>23327</v>
      </c>
      <c r="E557">
        <v>41942</v>
      </c>
    </row>
    <row r="558" spans="1:5">
      <c r="A558" t="s">
        <v>5123</v>
      </c>
      <c r="B558" t="s">
        <v>9868</v>
      </c>
      <c r="C558" t="s">
        <v>2305</v>
      </c>
      <c r="D558" t="s">
        <v>3879</v>
      </c>
      <c r="E558">
        <v>41942</v>
      </c>
    </row>
    <row r="559" spans="1:5">
      <c r="A559" t="s">
        <v>5977</v>
      </c>
      <c r="B559" t="s">
        <v>10825</v>
      </c>
      <c r="C559" t="s">
        <v>5390</v>
      </c>
      <c r="D559" t="s">
        <v>5473</v>
      </c>
      <c r="E559">
        <v>41942</v>
      </c>
    </row>
    <row r="560" spans="1: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494" t="s">
        <v>20129</v>
      </c>
      <c r="B1" s="494"/>
      <c r="C1" s="494"/>
      <c r="D1" s="494"/>
      <c r="E1" s="494"/>
      <c r="G1" s="494" t="s">
        <v>4129</v>
      </c>
      <c r="H1" s="494"/>
      <c r="I1" s="494"/>
      <c r="J1" s="494"/>
      <c r="K1" s="494"/>
      <c r="M1" s="494" t="s">
        <v>4128</v>
      </c>
      <c r="N1" s="494"/>
      <c r="O1" s="494"/>
      <c r="P1" s="494"/>
      <c r="Q1" s="494"/>
    </row>
    <row r="2" spans="1:18">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2014-11-27T19:04:49Z</dcterms:modified>
</cp:coreProperties>
</file>