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240" windowWidth="9990"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H2115" i="1" l="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B756" i="12" l="1"/>
  <c r="C756" i="12"/>
  <c r="D756" i="12"/>
  <c r="E756" i="12"/>
  <c r="F756" i="12"/>
  <c r="H756" i="12"/>
  <c r="B757" i="12"/>
  <c r="C757" i="12"/>
  <c r="D757" i="12"/>
  <c r="E757" i="12"/>
  <c r="F757" i="12"/>
  <c r="H757" i="12"/>
  <c r="B758" i="12"/>
  <c r="C758" i="12"/>
  <c r="D758" i="12"/>
  <c r="E758" i="12"/>
  <c r="F758" i="12"/>
  <c r="H758" i="12"/>
  <c r="B759" i="12"/>
  <c r="C759" i="12"/>
  <c r="D759" i="12"/>
  <c r="E759" i="12"/>
  <c r="F759" i="12"/>
  <c r="H759" i="12"/>
  <c r="B760" i="12"/>
  <c r="C760" i="12"/>
  <c r="D760" i="12"/>
  <c r="E760" i="12"/>
  <c r="F760" i="12"/>
  <c r="H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C752" i="12"/>
  <c r="D752" i="12"/>
  <c r="F752" i="12"/>
  <c r="C753" i="12"/>
  <c r="D753" i="12"/>
  <c r="F753" i="12"/>
  <c r="C754" i="12"/>
  <c r="D754" i="12"/>
  <c r="F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02" i="1" l="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61" i="1" l="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E754" i="12" s="1"/>
  <c r="K1305" i="1"/>
  <c r="G1305" i="1"/>
  <c r="F1305" i="1"/>
  <c r="D1305" i="1"/>
  <c r="B754" i="12" s="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621" i="12" l="1"/>
  <c r="H754" i="12"/>
  <c r="AG1274" i="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B752" i="12" s="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E712" i="12" l="1"/>
  <c r="E752" i="12"/>
  <c r="AG632" i="1"/>
  <c r="H748" i="12" s="1"/>
  <c r="B748" i="12"/>
  <c r="E602" i="12"/>
  <c r="E748" i="12"/>
  <c r="AG635" i="1"/>
  <c r="H726" i="12" s="1"/>
  <c r="B726" i="12"/>
  <c r="AG633" i="1"/>
  <c r="B712" i="12"/>
  <c r="AG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H602" i="12" l="1"/>
  <c r="H712" i="12"/>
  <c r="H752" i="12"/>
  <c r="E636" i="12"/>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73" i="1" l="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E753" i="12" s="1"/>
  <c r="K303" i="1"/>
  <c r="H303" i="1"/>
  <c r="G303" i="1"/>
  <c r="D303" i="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303" i="1" l="1"/>
  <c r="H753" i="12" s="1"/>
  <c r="B753" i="12"/>
  <c r="AG17" i="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455" i="12" l="1"/>
  <c r="H684" i="12"/>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<sst xmlns="http://schemas.openxmlformats.org/spreadsheetml/2006/main" count="74740" uniqueCount="23220">
  <si>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</si>
  <si>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</si>
  <si>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</si>
  <si>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</si>
  <si>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</si>
  <si>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</si>
  <si>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</si>
  <si>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</si>
  <si>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</si>
  <si>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</si>
  <si>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</si>
  <si>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</si>
  <si>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</si>
  <si>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</si>
  <si>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</si>
  <si>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</si>
  <si>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</si>
  <si>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</si>
  <si>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</si>
  <si>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</si>
  <si>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</si>
  <si>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</si>
  <si>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</si>
  <si>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</si>
  <si>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</si>
  <si>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</si>
  <si>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</si>
  <si>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</si>
  <si>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</si>
  <si>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</si>
  <si>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</si>
  <si>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</si>
  <si>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</si>
  <si>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</si>
  <si>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</si>
  <si>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</si>
  <si>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</si>
  <si>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</si>
  <si>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</si>
  <si>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</si>
  <si>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</si>
  <si>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</si>
  <si>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</si>
  <si>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</si>
  <si>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</si>
  <si>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</si>
  <si>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</si>
  <si>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</si>
  <si>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</si>
  <si>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</si>
  <si>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</si>
  <si>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</si>
  <si>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</si>
  <si>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</si>
  <si>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</si>
  <si>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</si>
  <si>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</si>
  <si>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</si>
  <si>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</si>
  <si>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</si>
  <si>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</si>
  <si>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</si>
  <si>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</si>
  <si>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</si>
  <si>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</si>
  <si>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</si>
  <si>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</si>
  <si>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</si>
  <si>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</si>
  <si>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</si>
  <si>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</si>
  <si>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</si>
  <si>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</si>
  <si>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</si>
  <si>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</si>
  <si>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</si>
  <si>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</si>
  <si>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</si>
  <si>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</si>
  <si>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</si>
  <si>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</si>
  <si>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</si>
  <si>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</si>
  <si>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</si>
  <si>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</si>
  <si>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</si>
  <si>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</si>
  <si>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</si>
  <si>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</si>
  <si>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</si>
  <si>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</si>
  <si>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</si>
  <si>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</si>
  <si>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</si>
  <si>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</si>
  <si>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</si>
  <si>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</si>
  <si>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</si>
  <si>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</si>
  <si>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</si>
  <si>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</si>
  <si>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</si>
  <si>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</si>
  <si>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</si>
  <si>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</si>
  <si>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</si>
  <si>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</si>
  <si>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</si>
  <si>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</si>
  <si>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</si>
  <si>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</si>
  <si>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</si>
  <si>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</si>
  <si>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</si>
  <si>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</si>
  <si>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</si>
  <si>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</si>
  <si>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</si>
  <si>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</si>
  <si>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</si>
  <si>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</si>
  <si>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</si>
  <si>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</si>
  <si>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</si>
  <si>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</si>
  <si>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</si>
  <si>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</si>
  <si>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</si>
  <si>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</si>
  <si>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</si>
  <si>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</si>
  <si>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</si>
  <si>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</si>
  <si>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</si>
  <si>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</si>
  <si>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</si>
  <si>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</si>
  <si>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</si>
  <si>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</si>
  <si>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</si>
  <si>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</si>
  <si>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</si>
  <si>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</si>
  <si>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</si>
  <si>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</si>
  <si>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</si>
  <si>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</si>
  <si>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</si>
  <si>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</si>
  <si>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</si>
  <si>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</si>
  <si>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</si>
  <si>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</si>
  <si>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</si>
  <si>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</si>
  <si>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</si>
  <si>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</si>
  <si>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</si>
  <si>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</si>
  <si>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</si>
  <si>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</si>
  <si>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</si>
  <si>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</si>
  <si>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</si>
  <si>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</si>
  <si>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</si>
  <si>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</si>
  <si>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</si>
  <si>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</si>
  <si>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</si>
  <si>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</si>
  <si>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</si>
  <si>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</si>
  <si>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</si>
  <si>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</si>
  <si>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</si>
  <si>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</si>
  <si>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</si>
  <si>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</si>
  <si>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</si>
  <si>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</si>
  <si>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</si>
  <si>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</si>
  <si>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</si>
  <si>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</si>
  <si>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</si>
  <si>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</si>
  <si>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</si>
  <si>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</si>
  <si>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</si>
  <si>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</si>
  <si>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</si>
  <si>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</si>
  <si>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</si>
  <si>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</si>
  <si>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</si>
  <si>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</si>
  <si>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</si>
  <si>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</si>
  <si>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</si>
  <si>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</si>
  <si>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</si>
  <si>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</si>
  <si>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</si>
  <si>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</si>
  <si>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</si>
  <si>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</si>
  <si>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</si>
  <si>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</si>
  <si>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</si>
  <si>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</si>
  <si>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</si>
  <si>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</si>
  <si>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</si>
  <si>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</si>
  <si>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</si>
  <si>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</si>
  <si>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</si>
  <si>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</si>
  <si>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</si>
  <si>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</si>
  <si>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</si>
  <si>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</si>
  <si>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</si>
  <si>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</si>
  <si>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</si>
  <si>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</si>
  <si>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</si>
  <si>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</si>
  <si>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</si>
  <si>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</si>
  <si>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</si>
  <si>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</si>
  <si>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</si>
  <si>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</si>
  <si>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</si>
  <si>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</si>
  <si>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</si>
  <si>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</si>
  <si>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</si>
  <si>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</si>
  <si>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</si>
  <si>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</si>
  <si>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</si>
  <si>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</si>
  <si>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</si>
  <si>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</si>
  <si>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</si>
  <si>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</si>
  <si>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</si>
  <si>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</si>
  <si>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</si>
  <si>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</si>
  <si>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</si>
  <si>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</si>
  <si>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</si>
  <si>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</si>
  <si>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</si>
  <si>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</si>
  <si>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</si>
  <si>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</si>
  <si>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</si>
  <si>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</si>
  <si>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</si>
  <si>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</si>
  <si>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</si>
  <si>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</si>
  <si>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</si>
  <si>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</si>
  <si>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</si>
  <si>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</si>
  <si>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</si>
  <si>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</si>
  <si>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</si>
  <si>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</si>
  <si>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</si>
  <si>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</si>
  <si>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</si>
  <si>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</si>
  <si>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</si>
  <si>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</si>
  <si>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</si>
  <si>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</si>
  <si>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</si>
  <si>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</si>
  <si>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</si>
  <si>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</si>
  <si>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</si>
  <si>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</si>
  <si>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</si>
  <si>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</si>
  <si>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</si>
  <si>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</si>
  <si>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</si>
  <si>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</si>
  <si>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</si>
  <si>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</si>
  <si>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</si>
  <si>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</si>
  <si>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</si>
  <si>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</si>
  <si>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</si>
  <si>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</si>
  <si>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</si>
  <si>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</si>
  <si>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</si>
  <si>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</si>
  <si>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</si>
  <si>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</si>
  <si>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</si>
  <si>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</si>
  <si>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</si>
  <si>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</si>
  <si>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</si>
  <si>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</si>
  <si>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</si>
  <si>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</si>
  <si>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</si>
  <si>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</si>
  <si>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</si>
  <si>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</si>
  <si>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</si>
  <si>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</si>
  <si>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</si>
  <si>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</si>
  <si>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</si>
  <si>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</si>
  <si>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</si>
  <si>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</si>
  <si>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</si>
  <si>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</si>
  <si>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</si>
  <si>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</si>
  <si>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</si>
  <si>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</si>
  <si>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</si>
  <si>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</si>
  <si>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</si>
  <si>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</si>
  <si>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</si>
  <si>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</si>
  <si>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</si>
  <si>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</si>
  <si>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</si>
  <si>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</si>
  <si>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</si>
  <si>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</si>
  <si>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</si>
  <si>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</si>
  <si>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</si>
  <si>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</si>
  <si>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</si>
  <si>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</si>
  <si>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</si>
  <si>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</si>
  <si>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</si>
  <si>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</si>
  <si>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</si>
  <si>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</si>
  <si>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</si>
  <si>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</si>
  <si>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</si>
  <si>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</si>
  <si>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</si>
  <si>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</si>
  <si>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</si>
  <si>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</si>
  <si>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</si>
  <si>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</si>
  <si>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</si>
  <si>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</si>
  <si>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</si>
  <si>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</si>
  <si>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</si>
  <si>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</si>
  <si>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</si>
  <si>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</si>
  <si>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</si>
  <si>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</si>
  <si>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</si>
  <si>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</si>
  <si>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</si>
  <si>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</si>
  <si>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</si>
  <si>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</si>
  <si>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</si>
  <si>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</si>
  <si>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</si>
  <si>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</si>
  <si>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</si>
  <si>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</si>
  <si>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</si>
  <si>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</si>
  <si>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</si>
  <si>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</si>
  <si>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</si>
  <si>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</si>
  <si>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</si>
  <si>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</si>
  <si>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</si>
  <si>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</si>
  <si>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</si>
  <si>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</si>
  <si>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</si>
  <si>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</si>
  <si>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</si>
  <si>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</si>
  <si>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</si>
  <si>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</si>
  <si>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</si>
  <si>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</si>
  <si>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</si>
  <si>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</si>
  <si>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</si>
  <si>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</si>
  <si>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</si>
  <si>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</si>
  <si>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</si>
  <si>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</si>
  <si>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</si>
  <si>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</si>
  <si>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</si>
  <si>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</si>
  <si>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</si>
  <si>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</si>
  <si>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</si>
  <si>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</si>
  <si>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</si>
  <si>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</si>
  <si>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</si>
  <si>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</si>
  <si>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</si>
  <si>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</si>
  <si>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</si>
  <si>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</si>
  <si>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</si>
  <si>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</si>
  <si>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</si>
  <si>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</si>
  <si>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</si>
  <si>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</si>
  <si>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</si>
  <si>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</si>
  <si>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</si>
  <si>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</si>
  <si>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</si>
  <si>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</si>
  <si>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</si>
  <si>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</si>
  <si>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</si>
  <si>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</si>
  <si>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</si>
  <si>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</si>
  <si>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</si>
  <si>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</si>
  <si>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</si>
  <si>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</si>
  <si>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</si>
  <si>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</si>
  <si>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</si>
  <si>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</si>
  <si>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</si>
  <si>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</si>
  <si>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</si>
  <si>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</si>
  <si>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</si>
  <si>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</si>
  <si>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</si>
  <si>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</si>
  <si>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</si>
  <si>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</si>
  <si>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</si>
  <si>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</si>
  <si>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</si>
  <si>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</si>
  <si>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</si>
  <si>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</si>
  <si>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</si>
  <si>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</si>
  <si>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</si>
  <si>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</si>
  <si>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</si>
  <si>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</si>
  <si>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</si>
  <si>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</si>
  <si>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</si>
  <si>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</si>
  <si>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</si>
  <si>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</si>
  <si>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</si>
  <si>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</si>
  <si>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</si>
  <si>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</si>
  <si>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</si>
  <si>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</si>
  <si>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</si>
  <si>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</si>
  <si>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</si>
  <si>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</si>
  <si>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</si>
  <si>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</si>
  <si>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</si>
  <si>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</si>
  <si>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</si>
  <si>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</si>
  <si>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</si>
  <si>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</si>
  <si>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</si>
  <si>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</si>
  <si>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</si>
  <si>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</si>
  <si>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</si>
  <si>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</si>
  <si>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</si>
  <si>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</si>
  <si>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</si>
  <si>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</si>
  <si>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</si>
  <si>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</si>
  <si>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</si>
  <si>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</si>
  <si>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</si>
  <si>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</si>
  <si>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</si>
  <si>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</si>
  <si>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</si>
  <si>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</si>
  <si>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</si>
  <si>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</si>
  <si>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</si>
  <si>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</si>
  <si>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</si>
  <si>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</si>
  <si>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</si>
  <si>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</si>
  <si>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</si>
  <si>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</si>
  <si>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</si>
  <si>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</si>
  <si>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</si>
  <si>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</si>
  <si>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</si>
  <si>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</si>
  <si>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</si>
  <si>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</si>
  <si>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</si>
  <si>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</si>
  <si>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</si>
  <si>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</si>
  <si>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</si>
  <si>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</si>
  <si>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</si>
  <si>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</si>
  <si>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</si>
  <si>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</si>
  <si>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</si>
  <si>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</si>
  <si>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</si>
  <si>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</si>
  <si>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</si>
  <si>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</si>
  <si>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</si>
  <si>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</si>
  <si>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</si>
  <si>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</si>
  <si>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</si>
  <si>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</si>
  <si>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</si>
  <si>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</si>
  <si>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</si>
  <si>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</si>
  <si>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</si>
  <si>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</si>
  <si>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</si>
  <si>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</si>
  <si>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</si>
  <si>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</si>
  <si>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</si>
  <si>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</si>
  <si>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</si>
  <si>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</si>
  <si>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</si>
  <si>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</si>
  <si>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</si>
  <si>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</si>
  <si>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</si>
  <si>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</si>
  <si>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</si>
  <si>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</si>
  <si>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</si>
  <si>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</si>
  <si>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</si>
  <si>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</si>
  <si>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</si>
  <si>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</si>
  <si>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</si>
  <si>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</si>
  <si>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</si>
  <si>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</si>
  <si>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</si>
  <si>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</si>
  <si>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</si>
  <si>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</si>
  <si>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</si>
  <si>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</si>
  <si>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</si>
  <si>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</si>
  <si>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</si>
  <si>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</si>
  <si>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</si>
  <si>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</si>
  <si>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</si>
  <si>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</si>
  <si>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</si>
  <si>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</si>
  <si>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</si>
  <si>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</si>
  <si>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</si>
  <si>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</si>
  <si>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</si>
  <si>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</si>
  <si>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</si>
  <si>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</si>
  <si>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</si>
  <si>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</si>
  <si>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</si>
  <si>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</si>
  <si>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</si>
  <si>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</si>
  <si>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</si>
  <si>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</si>
  <si>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</si>
  <si>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</si>
  <si>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</si>
  <si>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</si>
  <si>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</si>
  <si>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</si>
  <si>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</si>
  <si>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</si>
  <si>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</si>
  <si>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</si>
  <si>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</si>
  <si>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</si>
  <si>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</si>
  <si>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</si>
  <si>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</si>
  <si>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</si>
  <si>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</si>
  <si>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</si>
  <si>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</si>
  <si>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</si>
  <si>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</si>
  <si>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</si>
  <si>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</si>
  <si>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</si>
  <si>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</si>
  <si>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</si>
  <si>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</si>
  <si>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</si>
  <si>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</si>
  <si>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</si>
  <si>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</si>
  <si>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</si>
  <si>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</si>
  <si>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</si>
  <si>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</si>
  <si>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</si>
  <si>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</si>
  <si>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</si>
  <si>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</si>
  <si>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</si>
  <si>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</si>
  <si>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</si>
  <si>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</si>
  <si>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</si>
  <si>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</si>
  <si>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</si>
  <si>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</si>
  <si>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</si>
  <si>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</si>
  <si>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</si>
  <si>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</si>
  <si>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</si>
  <si>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</si>
  <si>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</si>
  <si>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</si>
  <si>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</si>
  <si>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</si>
  <si>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</si>
  <si>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</si>
  <si>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</si>
  <si>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</si>
  <si>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</si>
  <si>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</si>
  <si>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</si>
  <si>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</si>
  <si>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</si>
  <si>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</si>
  <si>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</si>
  <si>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</si>
  <si>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</si>
  <si>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</si>
  <si>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</si>
  <si>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</si>
  <si>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</si>
  <si>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</si>
  <si>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</si>
  <si>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</si>
  <si>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</si>
  <si>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</si>
  <si>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</si>
  <si>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</si>
  <si>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</si>
  <si>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</si>
  <si>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</si>
  <si>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</si>
  <si>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</si>
  <si>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</si>
  <si>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</si>
  <si>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</si>
  <si>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</si>
  <si>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</si>
  <si>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</si>
  <si>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</si>
  <si>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</si>
  <si>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</si>
  <si>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</si>
  <si>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</si>
  <si>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</si>
  <si>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</si>
  <si>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</si>
  <si>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</si>
  <si>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</si>
  <si>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</si>
  <si>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</si>
  <si>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</si>
  <si>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</si>
  <si>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</si>
  <si>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</si>
  <si>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</si>
  <si>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</si>
  <si>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</si>
  <si>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</si>
  <si>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</si>
  <si>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</si>
  <si>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</si>
  <si>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</si>
  <si>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</si>
  <si>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</si>
  <si>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</si>
  <si>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</si>
  <si>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</si>
  <si>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</si>
  <si>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</si>
  <si>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</si>
  <si>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</si>
  <si>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</si>
  <si>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</si>
  <si>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</si>
  <si>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</si>
  <si>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</si>
  <si>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</si>
  <si>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</si>
  <si>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</si>
  <si>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</si>
  <si>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</si>
  <si>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</si>
  <si>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</si>
  <si>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</si>
  <si>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</si>
  <si>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</si>
  <si>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</si>
  <si>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</si>
  <si>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</si>
  <si>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</si>
  <si>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</si>
  <si>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</si>
  <si>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</si>
  <si>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</si>
  <si>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</si>
  <si>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</si>
  <si>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</si>
  <si>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</si>
  <si>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</si>
  <si>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</si>
  <si>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</si>
  <si>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</si>
  <si>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</si>
  <si>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</si>
  <si>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</si>
  <si>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</si>
  <si>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</si>
  <si>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</si>
  <si>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</si>
  <si>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</si>
  <si>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</si>
  <si>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</si>
  <si>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</si>
  <si>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</si>
  <si>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</si>
  <si>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</si>
  <si>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</si>
  <si>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</si>
  <si>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</si>
  <si>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</si>
  <si>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</si>
  <si>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</si>
  <si>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</si>
  <si>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</si>
  <si>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</si>
  <si>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</si>
  <si>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</si>
  <si>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</si>
  <si>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</si>
  <si>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</si>
  <si>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</si>
  <si>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</si>
  <si>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</si>
  <si>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</si>
  <si>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</si>
  <si>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</si>
  <si>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</si>
  <si>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</si>
  <si>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</si>
  <si>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</si>
  <si>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</si>
  <si>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</si>
  <si>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</si>
  <si>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</si>
  <si>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</si>
  <si>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</si>
  <si>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</si>
  <si>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</si>
  <si>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</si>
  <si>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</si>
  <si>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</si>
  <si>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</si>
  <si>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</si>
  <si>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</si>
  <si>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</si>
  <si>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</si>
  <si>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</si>
  <si>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</si>
  <si>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</si>
  <si>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</si>
  <si>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</si>
  <si>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</si>
  <si>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</si>
  <si>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</si>
  <si>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</si>
  <si>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</si>
  <si>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</si>
  <si>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</si>
  <si>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</si>
  <si>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</si>
  <si>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</si>
  <si>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</si>
  <si>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</si>
  <si>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</si>
  <si>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</si>
  <si>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</si>
  <si>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</si>
  <si>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</si>
  <si>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</si>
  <si>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</si>
  <si>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</si>
  <si>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</si>
  <si>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</si>
  <si>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</si>
  <si>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</si>
  <si>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</si>
  <si>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</si>
  <si>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</si>
  <si>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</si>
  <si>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</si>
  <si>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</si>
  <si>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</si>
  <si>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</si>
  <si>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</si>
  <si>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</si>
  <si>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</si>
  <si>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</si>
  <si>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</si>
  <si>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</si>
  <si>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</si>
  <si>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</si>
  <si>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</si>
  <si>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</si>
  <si>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</si>
  <si>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</si>
  <si>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</si>
  <si>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</si>
  <si>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</si>
  <si>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</si>
  <si>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</si>
  <si>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</si>
  <si>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</si>
  <si>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</si>
  <si>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</si>
  <si>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</si>
  <si>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</si>
  <si>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</si>
  <si>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</si>
  <si>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</si>
  <si>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</si>
  <si>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</si>
  <si>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</si>
  <si>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</si>
  <si>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</si>
  <si>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</si>
  <si>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</si>
  <si>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</si>
  <si>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</si>
  <si>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</si>
  <si>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</si>
  <si>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</si>
  <si>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</si>
  <si>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</si>
  <si>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</si>
  <si>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</si>
  <si>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</si>
  <si>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</si>
  <si>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</si>
  <si>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</si>
  <si>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</si>
  <si>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</si>
  <si>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</si>
  <si>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</si>
  <si>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</si>
  <si>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</si>
  <si>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</si>
  <si>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</si>
  <si>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</si>
  <si>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</si>
  <si>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</si>
  <si>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</si>
  <si>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</si>
  <si>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</si>
  <si>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</si>
  <si>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</si>
  <si>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</si>
  <si>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</si>
  <si>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</si>
  <si>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</si>
  <si>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</si>
  <si>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</si>
  <si>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</si>
  <si>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</si>
  <si>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</si>
  <si>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</si>
  <si>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</si>
  <si>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</si>
  <si>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</si>
  <si>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</si>
  <si>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</si>
  <si>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</si>
  <si>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</si>
  <si>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</si>
  <si>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</si>
  <si>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</si>
  <si>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</si>
  <si>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</si>
  <si>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</si>
  <si>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</si>
  <si>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</si>
  <si>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</si>
  <si>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</si>
  <si>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</si>
  <si>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</si>
  <si>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</si>
  <si>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</si>
  <si>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</si>
  <si>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</si>
  <si>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</si>
  <si>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</si>
  <si>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</si>
  <si>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</si>
  <si>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</si>
  <si>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</si>
  <si>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</si>
  <si>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</si>
  <si>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</si>
  <si>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</si>
  <si>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</si>
  <si>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</si>
  <si>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</si>
  <si>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</si>
  <si>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</si>
  <si>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</si>
  <si>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</si>
  <si>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</si>
  <si>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</si>
  <si>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</si>
  <si>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</si>
  <si>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</si>
  <si>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</si>
  <si>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</si>
  <si>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</si>
  <si>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</si>
  <si>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</si>
  <si>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</si>
  <si>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</si>
  <si>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</si>
  <si>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</si>
  <si>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</si>
  <si>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</si>
  <si>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</si>
  <si>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</si>
  <si>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</si>
  <si>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</si>
  <si>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</si>
  <si>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</si>
  <si>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</si>
  <si>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</si>
  <si>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</si>
  <si>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</si>
  <si>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</si>
  <si>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</si>
  <si>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</si>
  <si>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</si>
  <si>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</si>
  <si>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</si>
  <si>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</si>
  <si>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</si>
  <si>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</si>
  <si>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</si>
  <si>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</si>
  <si>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</si>
  <si>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</si>
  <si>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</si>
  <si>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</si>
  <si>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</si>
  <si>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</si>
  <si>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</si>
  <si>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</si>
  <si>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</si>
  <si>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</si>
  <si>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</si>
  <si>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</si>
  <si>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</si>
  <si>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</si>
  <si>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</si>
  <si>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</si>
  <si>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</si>
  <si>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</si>
  <si>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</si>
  <si>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</si>
  <si>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</si>
  <si>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</si>
  <si>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</si>
  <si>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</si>
  <si>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</si>
  <si>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</si>
  <si>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</si>
  <si>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</si>
  <si>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</si>
  <si>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</si>
  <si>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</si>
  <si>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</si>
  <si>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</si>
  <si>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</si>
  <si>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</si>
  <si>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</si>
  <si>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</si>
  <si>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</si>
  <si>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</si>
  <si>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</si>
  <si>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</si>
  <si>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</si>
  <si>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</si>
  <si>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</si>
  <si>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</si>
  <si>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</si>
  <si>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</si>
  <si>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</si>
  <si>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</si>
  <si>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</si>
  <si>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</si>
  <si>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</si>
  <si>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</si>
  <si>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</si>
  <si>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</si>
  <si>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</si>
  <si>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</si>
  <si>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</si>
  <si>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</si>
  <si>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</si>
  <si>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</si>
  <si>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</si>
  <si>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</si>
  <si>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</si>
  <si>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</si>
  <si>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</si>
  <si>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</si>
  <si>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</si>
  <si>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</si>
  <si>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</si>
  <si>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</si>
  <si>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</si>
  <si>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</si>
  <si>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</si>
  <si>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</si>
  <si>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</si>
  <si>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</si>
  <si>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</si>
  <si>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</si>
  <si>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</si>
  <si>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</si>
  <si>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</si>
  <si>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</si>
  <si>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</si>
  <si>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</si>
  <si>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</si>
  <si>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</si>
  <si>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</si>
  <si>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</si>
  <si>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</si>
  <si>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</si>
  <si>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</si>
  <si>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</si>
  <si>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</si>
  <si>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</si>
  <si>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</si>
  <si>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</si>
  <si>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</si>
  <si>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</si>
  <si>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</si>
  <si>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</si>
  <si>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</si>
  <si>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</si>
  <si>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</si>
  <si>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</si>
  <si>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</si>
  <si>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</si>
  <si>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</si>
  <si>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</si>
  <si>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</si>
  <si>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</si>
  <si>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</si>
  <si>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</si>
  <si>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</si>
  <si>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</si>
  <si>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</si>
  <si>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</si>
  <si>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</si>
  <si>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</si>
  <si>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</si>
  <si>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</si>
  <si>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</si>
  <si>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</si>
  <si>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</si>
  <si>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</si>
  <si>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</si>
  <si>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</si>
  <si>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</si>
  <si>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</si>
  <si>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</si>
  <si>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</si>
  <si>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</si>
  <si>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</si>
  <si>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</si>
  <si>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</si>
  <si>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</si>
  <si>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</si>
  <si>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</si>
  <si>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</si>
  <si>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</si>
  <si>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</si>
  <si>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</si>
  <si>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</si>
  <si>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</si>
  <si>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</si>
  <si>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</si>
  <si>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</si>
  <si>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</si>
  <si>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</si>
  <si>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</si>
  <si>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</si>
  <si>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</si>
  <si>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</si>
  <si>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</si>
  <si>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</si>
  <si>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</si>
  <si>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</si>
  <si>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</si>
  <si>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</si>
  <si>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</si>
  <si>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</si>
  <si>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</si>
  <si>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</si>
  <si>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</si>
  <si>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</si>
  <si>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</si>
  <si>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</si>
  <si>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</si>
  <si>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</si>
  <si>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</si>
  <si>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</si>
  <si>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</si>
  <si>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</si>
  <si>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</si>
  <si>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</si>
  <si>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</si>
  <si>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</si>
  <si>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</si>
  <si>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</si>
  <si>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</si>
  <si>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</si>
  <si>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</si>
  <si>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</si>
  <si>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</si>
  <si>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</si>
  <si>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</si>
  <si>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</si>
  <si>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</si>
  <si>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</si>
  <si>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</si>
  <si>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</si>
  <si>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</si>
  <si>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</si>
  <si>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</si>
  <si>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</si>
  <si>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</si>
  <si>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</si>
  <si>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</si>
  <si>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</si>
  <si>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</si>
  <si>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</si>
  <si>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</si>
  <si>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</si>
  <si>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</si>
  <si>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</si>
  <si>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</si>
  <si>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</si>
  <si>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</si>
  <si>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</si>
  <si>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</si>
  <si>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</si>
  <si>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</si>
  <si>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</si>
  <si>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</si>
  <si>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</si>
  <si>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</si>
  <si>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</si>
  <si>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</si>
  <si>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</si>
  <si>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</si>
  <si>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</si>
  <si>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</si>
  <si>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</si>
  <si>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</si>
  <si>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</si>
  <si>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</si>
  <si>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</si>
  <si>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</si>
  <si>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</si>
  <si>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</si>
  <si>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</si>
  <si>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</si>
  <si>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</si>
  <si>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</si>
  <si>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</si>
  <si>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</si>
  <si>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</si>
  <si>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</si>
  <si>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</si>
  <si>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</si>
  <si>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</si>
  <si>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</si>
  <si>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</si>
  <si>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</si>
  <si>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</si>
  <si>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</si>
  <si>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</si>
  <si>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</si>
  <si>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</si>
  <si>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</si>
  <si>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</si>
  <si>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</si>
  <si>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</si>
  <si>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</si>
  <si>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</si>
  <si>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</si>
  <si>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</si>
  <si>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</si>
  <si>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</si>
  <si>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</si>
  <si>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</si>
  <si>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</si>
  <si>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</si>
  <si>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</si>
  <si>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</si>
  <si>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</si>
  <si>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</si>
  <si>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</si>
  <si>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</si>
  <si>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</si>
  <si>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</si>
  <si>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</si>
  <si>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</si>
  <si>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</si>
  <si>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</si>
  <si>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</si>
  <si>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</si>
  <si>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</si>
  <si>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</si>
  <si>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</si>
  <si>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</si>
  <si>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</si>
  <si>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</si>
  <si>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</si>
  <si>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</si>
  <si>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</si>
  <si>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</si>
  <si>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</si>
  <si>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</si>
  <si>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</si>
  <si>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</si>
  <si>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</si>
  <si>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</si>
  <si>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</si>
  <si>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</si>
  <si>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</si>
  <si>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</si>
  <si>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</si>
  <si>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</si>
  <si>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</si>
  <si>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</si>
  <si>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</si>
  <si>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</si>
  <si>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</si>
  <si>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</si>
  <si>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</si>
  <si>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</si>
  <si>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</si>
  <si>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</si>
  <si>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</si>
  <si>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</si>
  <si>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</si>
  <si>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</si>
  <si>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</si>
  <si>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</si>
  <si>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</si>
  <si>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</si>
  <si>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</si>
  <si>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</si>
  <si>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</si>
  <si>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</si>
  <si>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</si>
  <si>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</si>
  <si>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</si>
  <si>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</si>
  <si>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</si>
  <si>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</si>
  <si>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</si>
  <si>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</si>
  <si>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</si>
  <si>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</si>
  <si>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</si>
  <si>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</si>
  <si>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</si>
  <si>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</si>
  <si>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</si>
  <si>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</si>
  <si>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</si>
  <si>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</si>
  <si>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</si>
  <si>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</si>
  <si>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</si>
  <si>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</si>
  <si>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</si>
  <si>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</si>
  <si>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</si>
  <si>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</si>
  <si>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</si>
  <si>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</si>
  <si>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</si>
  <si>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</si>
  <si>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</si>
  <si>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</si>
  <si>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</si>
  <si>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</si>
  <si>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</si>
  <si>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</si>
  <si>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</si>
  <si>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</si>
  <si>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</si>
  <si>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</si>
  <si>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</si>
  <si>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</si>
  <si>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</si>
  <si>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</si>
  <si>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</si>
  <si>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</si>
  <si>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</si>
  <si>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</si>
  <si>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</si>
  <si>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</si>
  <si>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</si>
  <si>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</si>
  <si>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</si>
  <si>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</si>
  <si>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</si>
  <si>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</si>
  <si>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</si>
  <si>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</si>
  <si>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</si>
  <si>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</si>
  <si>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</si>
  <si>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</si>
  <si>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</si>
  <si>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</si>
  <si>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</si>
  <si>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</si>
  <si>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</si>
  <si>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</si>
  <si>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</si>
  <si>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</si>
  <si>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</si>
  <si>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</si>
  <si>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</si>
  <si>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</si>
  <si>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</si>
  <si>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</si>
  <si>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</si>
  <si>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</si>
  <si>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</si>
  <si>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</si>
  <si>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</si>
  <si>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</si>
  <si>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</si>
  <si>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</si>
  <si>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</si>
  <si>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</si>
  <si>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</si>
  <si>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</si>
  <si>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</si>
  <si>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</si>
  <si>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</si>
  <si>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</si>
  <si>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</si>
  <si>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</si>
  <si>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</si>
  <si>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</si>
  <si>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</si>
  <si>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</si>
  <si>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</si>
  <si>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</si>
  <si>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</si>
  <si>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</si>
  <si>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</si>
  <si>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</si>
  <si>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</si>
  <si>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</si>
  <si>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</si>
  <si>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</si>
  <si>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</si>
  <si>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</si>
  <si>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</si>
  <si>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</si>
  <si>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</si>
  <si>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</si>
  <si>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</si>
  <si>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</si>
  <si>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</si>
  <si>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</si>
  <si>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</si>
  <si>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</si>
  <si>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</si>
  <si>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</si>
  <si>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</si>
  <si>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</si>
  <si>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</si>
  <si>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</si>
  <si>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</si>
  <si>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</si>
  <si>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</si>
  <si>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</si>
  <si>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</si>
  <si>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</si>
  <si>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</si>
  <si>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</si>
  <si>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</si>
  <si>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</si>
  <si>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</si>
  <si>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</si>
  <si>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</si>
  <si>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</si>
  <si>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</si>
  <si>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</si>
  <si>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</si>
  <si>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</si>
  <si>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</si>
  <si>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</si>
  <si>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</si>
  <si>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</si>
  <si>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</si>
  <si>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</si>
  <si>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</si>
  <si>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</si>
  <si>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</si>
  <si>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</si>
  <si>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</si>
  <si>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</si>
  <si>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</si>
  <si>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</si>
  <si>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</si>
  <si>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</si>
  <si>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</si>
  <si>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</si>
  <si>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</si>
  <si>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</si>
  <si>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</si>
  <si>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</si>
  <si>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</si>
  <si>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</si>
  <si>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</si>
  <si>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</si>
  <si>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</si>
  <si>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</si>
  <si>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</si>
  <si>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</si>
  <si>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</si>
  <si>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</si>
  <si>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</si>
  <si>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</si>
  <si>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</si>
  <si>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</si>
  <si>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</si>
  <si>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</si>
  <si>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</si>
  <si>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</si>
  <si>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</si>
  <si>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</si>
  <si>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</si>
  <si>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</si>
  <si>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</si>
  <si>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</si>
  <si>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</si>
  <si>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</si>
  <si>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</si>
  <si>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</si>
  <si>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</si>
  <si>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</si>
  <si>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</si>
  <si>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</si>
  <si>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</si>
  <si>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</si>
  <si>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</si>
  <si>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</si>
  <si>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</si>
  <si>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</si>
  <si>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</si>
  <si>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</si>
  <si>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</si>
  <si>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</si>
  <si>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</si>
  <si>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</si>
  <si>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</si>
  <si>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</si>
  <si>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</si>
  <si>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</si>
  <si>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</si>
  <si>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</si>
  <si>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</si>
  <si>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</si>
  <si>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</si>
  <si>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</si>
  <si>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</si>
  <si>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</si>
  <si>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</si>
  <si>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</si>
  <si>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</si>
  <si>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</si>
  <si>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</si>
  <si>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</si>
  <si>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</si>
  <si>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</si>
  <si>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</si>
  <si>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</si>
  <si>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</si>
  <si>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</si>
  <si>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</si>
  <si>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</si>
  <si>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</si>
  <si>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</si>
  <si>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</si>
  <si>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</si>
  <si>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</si>
  <si>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</si>
  <si>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</si>
  <si>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</si>
  <si>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</si>
  <si>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</si>
  <si>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</si>
  <si>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</si>
  <si>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</si>
  <si>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</si>
  <si>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</si>
  <si>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</si>
  <si>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</si>
  <si>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</si>
  <si>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</si>
  <si>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</si>
  <si>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</si>
  <si>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</si>
  <si>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</si>
  <si>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</si>
  <si>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</si>
  <si>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</si>
  <si>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</si>
  <si>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</si>
  <si>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</si>
  <si>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</si>
  <si>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</si>
  <si>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</si>
  <si>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</si>
  <si>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</si>
  <si>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</si>
  <si>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</si>
  <si>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</si>
  <si>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</si>
  <si>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</si>
  <si>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</si>
  <si>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</si>
  <si>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</si>
  <si>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</si>
  <si>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</si>
  <si>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</si>
  <si>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</si>
  <si>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</si>
  <si>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</si>
  <si>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</si>
  <si>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</si>
  <si>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</si>
  <si>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</si>
  <si>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</si>
  <si>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</si>
  <si>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</si>
  <si>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</si>
  <si>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</si>
  <si>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</si>
  <si>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</si>
  <si>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</si>
  <si>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</si>
  <si>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</si>
  <si>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</si>
  <si>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</si>
  <si>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</si>
  <si>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</si>
  <si>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</si>
  <si>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</si>
  <si>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</si>
  <si>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</si>
  <si>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</si>
  <si>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</si>
  <si>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</si>
  <si>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</si>
  <si>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</si>
  <si>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</si>
  <si>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</si>
  <si>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</si>
  <si>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</si>
  <si>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</si>
  <si>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</si>
  <si>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</si>
  <si>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</si>
  <si>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</si>
  <si>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</si>
  <si>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</si>
  <si>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</si>
  <si>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</si>
  <si>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</si>
  <si>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</si>
  <si>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</si>
  <si>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</si>
  <si>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</si>
  <si>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</si>
  <si>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</si>
  <si>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</si>
  <si>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</si>
  <si>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</si>
  <si>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</si>
  <si>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</si>
  <si>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</si>
  <si>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</si>
  <si>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</si>
  <si>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</si>
  <si>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</si>
  <si>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</si>
  <si>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</si>
  <si>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</si>
  <si>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</si>
  <si>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</si>
  <si>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</si>
  <si>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</si>
  <si>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</si>
  <si>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</si>
  <si>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</si>
  <si>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</si>
  <si>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</si>
  <si>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</si>
  <si>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</si>
  <si>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</si>
  <si>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</si>
  <si>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</si>
  <si>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</si>
  <si>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</si>
  <si>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</si>
  <si>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</si>
  <si>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</si>
  <si>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</si>
  <si>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</si>
  <si>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</si>
  <si>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</si>
  <si>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</si>
  <si>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</si>
  <si>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</si>
  <si>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</si>
  <si>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</si>
  <si>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</si>
  <si>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</si>
  <si>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</si>
  <si>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</si>
  <si>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</si>
  <si>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</si>
  <si>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</si>
  <si>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</si>
  <si>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</si>
  <si>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</si>
  <si>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</si>
  <si>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</si>
  <si>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</si>
  <si>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</si>
  <si>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</si>
  <si>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</si>
  <si>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</si>
  <si>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</si>
  <si>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</si>
  <si>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</si>
  <si>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</si>
  <si>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</si>
  <si>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</si>
  <si>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</si>
  <si>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</si>
  <si>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</si>
  <si>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</si>
  <si>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</si>
  <si>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</si>
  <si>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</si>
  <si>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</si>
  <si>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</si>
  <si>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</si>
  <si>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</si>
  <si>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</si>
  <si>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</si>
  <si>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</si>
  <si>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</si>
  <si>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</si>
  <si>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</si>
  <si>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</si>
  <si>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</si>
  <si>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</si>
  <si>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</si>
  <si>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</si>
  <si>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</si>
  <si>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</si>
  <si>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</si>
  <si>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</si>
  <si>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</si>
  <si>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</si>
  <si>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</si>
  <si>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</si>
  <si>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</si>
  <si>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</si>
  <si>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</si>
  <si>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</si>
  <si>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</si>
  <si>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</si>
  <si>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</si>
  <si>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</si>
  <si>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</si>
  <si>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</si>
  <si>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</si>
  <si>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</si>
  <si>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</si>
  <si>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</si>
  <si>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</si>
  <si>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</si>
  <si>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</si>
  <si>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</si>
  <si>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</si>
  <si>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</si>
  <si>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</si>
  <si>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</si>
  <si>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</si>
  <si>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</si>
  <si>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</si>
  <si>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</si>
  <si>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</si>
  <si>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</si>
  <si>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</si>
  <si>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</si>
  <si>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</si>
  <si>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</si>
  <si>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</si>
  <si>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</si>
  <si>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</si>
  <si>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</si>
  <si>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</si>
  <si>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</si>
  <si>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</si>
  <si>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</si>
  <si>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</si>
  <si>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</si>
  <si>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</si>
  <si>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</si>
  <si>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</si>
  <si>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</si>
  <si>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</si>
  <si>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</si>
  <si>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</si>
  <si>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</si>
  <si>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</si>
  <si>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</si>
  <si>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</si>
  <si>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</si>
  <si>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</si>
  <si>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</si>
  <si>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</si>
  <si>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</si>
  <si>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</si>
  <si>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</si>
  <si>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</si>
  <si>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</si>
  <si>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</si>
  <si>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</si>
  <si>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</si>
  <si>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</si>
  <si>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</si>
  <si>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</si>
  <si>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</si>
  <si>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</si>
  <si>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</si>
  <si>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</si>
  <si>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</si>
  <si>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</si>
  <si>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</si>
  <si>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</si>
  <si>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</si>
  <si>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</si>
  <si>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</si>
  <si>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</si>
  <si>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</si>
  <si>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</si>
  <si>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</si>
  <si>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</si>
  <si>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</si>
  <si>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</si>
  <si>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</si>
  <si>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</si>
  <si>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</si>
  <si>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</si>
  <si>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</si>
  <si>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</si>
  <si>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</si>
  <si>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</si>
  <si>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</si>
  <si>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</si>
  <si>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</si>
  <si>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</si>
  <si>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</si>
  <si>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</si>
  <si>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</si>
  <si>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</si>
  <si>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</si>
  <si>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</si>
  <si>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</si>
  <si>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</si>
  <si>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</si>
  <si>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</si>
  <si>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</si>
  <si>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</si>
  <si>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</si>
  <si>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</si>
  <si>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</si>
  <si>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</si>
  <si>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</si>
  <si>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</si>
  <si>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</si>
  <si>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</si>
  <si>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</si>
  <si>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</si>
  <si>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</si>
  <si>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</si>
  <si>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</si>
  <si>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</si>
  <si>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</si>
  <si>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</si>
  <si>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</si>
  <si>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</si>
  <si>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</si>
  <si>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</si>
  <si>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</si>
  <si>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</si>
  <si>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</si>
  <si>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</si>
  <si>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</si>
  <si>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</si>
  <si>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</si>
  <si>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</si>
  <si>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</si>
  <si>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</si>
  <si>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</si>
  <si>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</si>
  <si>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</si>
  <si>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</si>
  <si>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</si>
  <si>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</si>
  <si>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</si>
  <si>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</si>
  <si>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</si>
  <si>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</si>
  <si>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</si>
  <si>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</si>
  <si>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</si>
  <si>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</si>
  <si>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</si>
  <si>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</si>
  <si>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</si>
  <si>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</si>
  <si>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</si>
  <si>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</si>
  <si>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</si>
  <si>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</si>
  <si>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</si>
  <si>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</si>
  <si>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</si>
  <si>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</si>
  <si>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</si>
  <si>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</si>
  <si>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</si>
  <si>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</si>
  <si>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</si>
  <si>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</si>
  <si>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</si>
  <si>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</si>
  <si>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</si>
  <si>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</si>
  <si>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</si>
  <si>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</si>
  <si>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</si>
  <si>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</si>
  <si>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</si>
  <si>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</si>
  <si>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</si>
  <si>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</si>
  <si>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</si>
  <si>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</si>
  <si>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</si>
  <si>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</si>
  <si>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</si>
  <si>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</si>
  <si>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</si>
  <si>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</si>
  <si>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</si>
  <si>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</si>
  <si>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</si>
  <si>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</si>
  <si>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</si>
  <si>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</si>
  <si>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</si>
  <si>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</si>
  <si>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</si>
  <si>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</si>
  <si>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</si>
  <si>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</si>
  <si>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</si>
  <si>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</si>
  <si>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</si>
  <si>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</si>
  <si>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</si>
  <si>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</si>
  <si>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</si>
  <si>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</si>
  <si>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</si>
  <si>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</si>
  <si>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</si>
  <si>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</si>
  <si>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</si>
  <si>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</si>
  <si>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</si>
  <si>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</si>
  <si>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</si>
  <si>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</si>
  <si>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</si>
  <si>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</si>
  <si>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</si>
  <si>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</si>
  <si>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</si>
  <si>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</si>
  <si>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</si>
  <si>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</si>
  <si>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</si>
  <si>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</si>
  <si>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</si>
  <si>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</si>
  <si>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</si>
  <si>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</si>
  <si>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</si>
  <si>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</si>
  <si>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</si>
  <si>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</si>
  <si>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</si>
  <si>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</si>
  <si>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</si>
  <si>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</si>
  <si>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</si>
  <si>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</si>
  <si>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</si>
  <si>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</si>
  <si>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</si>
  <si>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</si>
  <si>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</si>
  <si>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</si>
  <si>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</si>
  <si>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</si>
  <si>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</si>
  <si>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</si>
  <si>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</si>
  <si>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</si>
  <si>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</si>
  <si>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</si>
  <si>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</si>
  <si>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</si>
  <si>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</si>
  <si>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</si>
  <si>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</si>
  <si>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</si>
  <si>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</si>
  <si>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</si>
  <si>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</si>
  <si>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</si>
  <si>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</si>
  <si>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</si>
  <si>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</si>
  <si>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</si>
  <si>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</si>
  <si>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</si>
  <si>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</si>
  <si>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</si>
  <si>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</si>
  <si>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</si>
  <si>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</si>
  <si>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</si>
  <si>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</si>
  <si>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</si>
  <si>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</si>
  <si>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</si>
  <si>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</si>
  <si>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</si>
  <si>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</si>
  <si>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</si>
  <si>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</si>
  <si>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</si>
  <si>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</si>
  <si>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</si>
  <si>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</si>
  <si>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</si>
  <si>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</si>
  <si>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</si>
  <si>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</si>
  <si>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</si>
  <si>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</si>
  <si>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</si>
  <si>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</si>
  <si>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</si>
  <si>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</si>
  <si>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</si>
  <si>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</si>
  <si>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</si>
  <si>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</si>
  <si>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</si>
  <si>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</si>
  <si>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</si>
  <si>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</si>
  <si>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</si>
  <si>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</si>
  <si>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</si>
  <si>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</si>
  <si>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</si>
  <si>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</si>
  <si>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</si>
  <si>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</si>
  <si>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</si>
  <si>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</si>
  <si>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</si>
  <si>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</si>
  <si>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</si>
  <si>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</si>
  <si>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</si>
  <si>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</si>
  <si>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</si>
  <si>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</si>
  <si>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</si>
  <si>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</si>
  <si>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</si>
  <si>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</si>
  <si>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</si>
  <si>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</si>
  <si>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</si>
  <si>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</si>
  <si>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</si>
  <si>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</si>
  <si>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</si>
  <si>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</si>
  <si>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</si>
  <si>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</si>
  <si>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</si>
  <si>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</si>
  <si>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</si>
  <si>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</si>
  <si>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</si>
  <si>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</si>
  <si>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</si>
  <si>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</si>
  <si>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</si>
  <si>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</si>
  <si>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</si>
  <si>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</si>
  <si>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</si>
  <si>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</si>
  <si>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</si>
  <si>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</si>
  <si>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</si>
  <si>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</si>
  <si>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</si>
  <si>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</si>
  <si>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</si>
  <si>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</si>
  <si>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</si>
  <si>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</si>
  <si>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</si>
  <si>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</si>
  <si>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</si>
  <si>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</si>
  <si>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</si>
  <si>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</si>
  <si>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</si>
  <si>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</si>
  <si>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</si>
  <si>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</si>
  <si>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</si>
  <si>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</si>
  <si>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</si>
  <si>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</si>
  <si>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</si>
  <si>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</si>
  <si>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</si>
  <si>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</si>
  <si>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</si>
  <si>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</si>
  <si>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</si>
  <si>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</si>
  <si>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</si>
  <si>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</si>
  <si>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</si>
  <si>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</si>
  <si>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</si>
  <si>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</si>
  <si>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</si>
  <si>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</si>
  <si>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</si>
  <si>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</si>
  <si>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</si>
  <si>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</si>
  <si>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</si>
  <si>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</si>
  <si>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</si>
  <si>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</si>
  <si>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</si>
  <si>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</si>
  <si>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</si>
  <si>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</si>
  <si>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</si>
  <si>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</si>
  <si>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</si>
  <si>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</si>
  <si>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</si>
  <si>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</si>
  <si>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</si>
  <si>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</si>
  <si>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</si>
  <si>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</si>
  <si>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</si>
  <si>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</si>
  <si>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</si>
  <si>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</si>
  <si>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</si>
  <si>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</si>
  <si>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</si>
  <si>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</si>
  <si>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</si>
  <si>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</si>
  <si>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</si>
  <si>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</si>
  <si>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</si>
  <si>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</si>
  <si>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</si>
  <si>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</si>
  <si>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</si>
  <si>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</si>
  <si>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</si>
  <si>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</si>
  <si>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</si>
  <si>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</si>
  <si>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</si>
  <si>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</si>
  <si>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</si>
  <si>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</si>
  <si>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</si>
  <si>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</si>
  <si>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</si>
  <si>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</si>
  <si>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</si>
  <si>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</si>
  <si>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</si>
  <si>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</si>
  <si>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</si>
  <si>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</si>
  <si>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</si>
  <si>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</si>
  <si>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</si>
  <si>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</si>
  <si>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</si>
  <si>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</si>
  <si>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</si>
  <si>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</si>
  <si>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</si>
  <si>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</si>
  <si>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</si>
  <si>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</si>
  <si>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</si>
  <si>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</si>
  <si>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</si>
  <si>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</si>
  <si>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</si>
  <si>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</si>
  <si>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</si>
  <si>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</si>
  <si>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</si>
  <si>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</si>
  <si>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</si>
  <si>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</si>
  <si>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</si>
  <si>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</si>
  <si>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</si>
  <si>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</si>
  <si>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</si>
  <si>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</si>
  <si>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</si>
  <si>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</si>
  <si>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</si>
  <si>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</si>
  <si>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</si>
  <si>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</si>
  <si>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</si>
  <si>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</si>
  <si>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</si>
  <si>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</si>
  <si>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</si>
  <si>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</si>
  <si>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</si>
  <si>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</si>
  <si>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</si>
  <si>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</si>
  <si>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</si>
  <si>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</si>
  <si>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</si>
  <si>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</si>
  <si>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</si>
  <si>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</si>
  <si>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</si>
  <si>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</si>
  <si>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</si>
  <si>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</si>
  <si>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</si>
  <si>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</si>
  <si>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</si>
  <si>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</si>
  <si>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</si>
  <si>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</si>
  <si>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</si>
  <si>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</si>
  <si>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</si>
  <si>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</si>
  <si>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</si>
  <si>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</si>
  <si>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</si>
  <si>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</si>
  <si>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</si>
  <si>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</si>
  <si>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</si>
  <si>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</si>
  <si>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</si>
  <si>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</si>
  <si>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</si>
  <si>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</si>
  <si>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</si>
  <si>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</si>
  <si>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</si>
  <si>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</si>
  <si>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</si>
  <si>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</si>
  <si>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</si>
  <si>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</si>
  <si>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</si>
  <si>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</si>
  <si>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</si>
  <si>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</si>
  <si>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</si>
  <si>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</si>
  <si>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</si>
  <si>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</si>
  <si>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</si>
  <si>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</si>
  <si>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</si>
  <si>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</si>
  <si>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</si>
  <si>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</si>
  <si>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</si>
  <si>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</si>
  <si>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</si>
  <si>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</si>
  <si>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</si>
  <si>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</si>
  <si>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</si>
  <si>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</si>
  <si>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</si>
  <si>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</si>
  <si>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</si>
  <si>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</si>
  <si>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</si>
  <si>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</si>
  <si>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</si>
  <si>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</si>
  <si>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</si>
  <si>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</si>
  <si>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</si>
  <si>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</si>
  <si>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</si>
  <si>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</si>
  <si>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</si>
  <si>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</si>
  <si>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</si>
  <si>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</si>
  <si>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</si>
  <si>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</si>
  <si>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</si>
  <si>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</si>
  <si>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</si>
  <si>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</si>
  <si>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</si>
  <si>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</si>
  <si>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</si>
  <si>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</si>
  <si>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</si>
  <si>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</si>
  <si>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</si>
  <si>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</si>
  <si>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</si>
  <si>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</si>
  <si>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</si>
  <si>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</si>
  <si>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</si>
  <si>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</si>
  <si>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</si>
  <si>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</si>
  <si>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</si>
  <si>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</si>
  <si>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</si>
  <si>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</si>
  <si>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</si>
  <si>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</si>
  <si>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</si>
  <si>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</si>
  <si>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</si>
  <si>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</si>
  <si>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</si>
  <si>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</si>
  <si>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</si>
  <si>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</si>
  <si>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</si>
  <si>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</si>
  <si>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</si>
  <si>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</si>
  <si>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</si>
  <si>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</si>
  <si>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</si>
  <si>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</si>
  <si>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</si>
  <si>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</si>
  <si>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</si>
  <si>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</si>
  <si>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</si>
  <si>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</si>
  <si>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</si>
  <si>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</si>
  <si>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</si>
  <si>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</si>
  <si>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</si>
  <si>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</si>
  <si>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</si>
  <si>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</si>
  <si>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</si>
  <si>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</si>
  <si>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</si>
  <si>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</si>
  <si>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</si>
  <si>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</si>
  <si>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</si>
  <si>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</si>
  <si>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</si>
  <si>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</si>
  <si>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</si>
  <si>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</si>
  <si>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</si>
  <si>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</si>
  <si>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</si>
  <si>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</si>
  <si>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</si>
  <si>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</si>
  <si>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</si>
  <si>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</si>
  <si>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</si>
  <si>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</si>
  <si>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</si>
  <si>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</si>
  <si>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</si>
  <si>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</si>
  <si>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</si>
  <si>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</si>
  <si>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</si>
  <si>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</si>
  <si>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</si>
  <si>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</si>
  <si>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</si>
  <si>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</si>
  <si>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</si>
  <si>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</si>
  <si>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</si>
  <si>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</si>
  <si>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</si>
  <si>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</si>
  <si>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</si>
  <si>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</si>
  <si>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</si>
  <si>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</si>
  <si>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</si>
  <si>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</si>
  <si>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</si>
  <si>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</si>
  <si>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</si>
  <si>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</si>
  <si>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</si>
  <si>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</si>
  <si>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</si>
  <si>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</si>
  <si>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</si>
  <si>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</si>
  <si>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</si>
  <si>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</si>
  <si>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</si>
  <si>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</si>
  <si>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</si>
  <si>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</si>
  <si>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</si>
  <si>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</si>
  <si>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</si>
  <si>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</si>
  <si>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</si>
  <si>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</si>
  <si>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</si>
  <si>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</si>
  <si>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</si>
  <si>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</si>
  <si>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</si>
  <si>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</si>
  <si>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</si>
  <si>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</si>
  <si>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</si>
  <si>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</si>
  <si>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</si>
  <si>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</si>
  <si>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</si>
  <si>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</si>
  <si>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</si>
  <si>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</si>
  <si>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</si>
  <si>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</si>
  <si>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</si>
  <si>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</si>
  <si>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</si>
  <si>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</si>
  <si>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</si>
  <si>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</si>
  <si>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</si>
  <si>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</si>
  <si>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</si>
  <si>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</si>
  <si>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</si>
  <si>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</si>
  <si>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</si>
  <si>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</si>
  <si>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</si>
  <si>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</si>
  <si>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</si>
  <si>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</si>
  <si>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</si>
  <si>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</si>
  <si>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</si>
  <si>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</si>
  <si>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</si>
  <si>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</si>
  <si>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</si>
  <si>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</si>
  <si>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</si>
  <si>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</si>
  <si>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</si>
  <si>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</si>
  <si>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</si>
  <si>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</si>
  <si>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</si>
  <si>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</si>
  <si>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</si>
  <si>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</si>
  <si>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</si>
  <si>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</si>
  <si>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</si>
  <si>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</si>
  <si>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</si>
  <si>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</si>
  <si>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</si>
  <si>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</si>
  <si>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</si>
  <si>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</si>
  <si>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</si>
  <si>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</si>
  <si>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</si>
  <si>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</si>
  <si>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</si>
  <si>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</si>
  <si>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</si>
  <si>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</si>
  <si>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</si>
  <si>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</si>
  <si>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</si>
  <si>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</si>
  <si>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</si>
  <si>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</si>
  <si>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</si>
  <si>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</si>
  <si>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</si>
  <si>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</si>
  <si>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</si>
  <si>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</si>
  <si>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</si>
  <si>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</si>
  <si>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</si>
  <si>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</si>
  <si>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</si>
  <si>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</si>
  <si>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</si>
  <si>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</si>
  <si>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</si>
  <si>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</si>
  <si>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</si>
  <si>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</si>
  <si>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</si>
  <si>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</si>
  <si>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</si>
  <si>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</si>
  <si>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</si>
  <si>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</si>
  <si>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</si>
  <si>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</si>
  <si>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</si>
  <si>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</si>
  <si>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</si>
  <si>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</si>
  <si>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</si>
  <si>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</si>
  <si>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</si>
  <si>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</si>
  <si>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</si>
  <si>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</si>
  <si>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</si>
  <si>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</si>
  <si>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</si>
  <si>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</si>
  <si>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</si>
  <si>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</si>
  <si>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</si>
  <si>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</si>
  <si>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</si>
  <si>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</si>
  <si>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</si>
  <si>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</si>
  <si>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</si>
  <si>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</si>
  <si>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</si>
  <si>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</si>
  <si>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</si>
  <si>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</si>
  <si>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</si>
  <si>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</si>
  <si>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</si>
  <si>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</si>
  <si>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</si>
  <si>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</si>
  <si>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</si>
  <si>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</si>
  <si>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</si>
  <si>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</si>
  <si>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</si>
  <si>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</si>
  <si>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</si>
  <si>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</si>
  <si>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</si>
  <si>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</si>
  <si>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</si>
  <si>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</si>
  <si>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</si>
  <si>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</si>
  <si>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</si>
  <si>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</si>
  <si>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</si>
  <si>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</si>
  <si>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</si>
  <si>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</si>
  <si>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</si>
  <si>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</si>
  <si>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</si>
  <si>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</si>
  <si>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</si>
  <si>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</si>
  <si>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</si>
  <si>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</si>
  <si>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</si>
  <si>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</si>
  <si>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</si>
  <si>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</si>
  <si>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</si>
  <si>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</si>
  <si>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</si>
  <si>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</si>
  <si>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</si>
  <si>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</si>
  <si>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</si>
  <si>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</si>
  <si>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</si>
  <si>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</si>
  <si>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</si>
  <si>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</si>
  <si>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</si>
  <si>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</si>
  <si>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</si>
  <si>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</si>
  <si>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</si>
  <si>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</si>
  <si>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</si>
  <si>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</si>
  <si>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</si>
  <si>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</si>
  <si>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</si>
  <si>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</si>
  <si>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</si>
  <si>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</si>
  <si>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</si>
  <si>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</si>
  <si>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</si>
  <si>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</si>
  <si>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</si>
  <si>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</si>
  <si>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</si>
  <si>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</si>
  <si>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</si>
  <si>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</si>
  <si>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</si>
  <si>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</si>
  <si>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</si>
  <si>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</si>
  <si>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</si>
  <si>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</si>
  <si>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</si>
  <si>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</si>
  <si>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</si>
  <si>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</si>
  <si>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</si>
  <si>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</si>
  <si>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</si>
  <si>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</si>
  <si>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</si>
  <si>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</si>
  <si>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</si>
  <si>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</si>
  <si>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</si>
  <si>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</si>
  <si>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</si>
  <si>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</si>
  <si>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</si>
  <si>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</si>
  <si>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</si>
  <si>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</si>
  <si>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</si>
  <si>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</si>
  <si>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</si>
  <si>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</si>
  <si>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</si>
  <si>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</si>
  <si>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</si>
  <si>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</si>
  <si>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</si>
  <si>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</si>
  <si>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</si>
  <si>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</si>
  <si>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</si>
  <si>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</si>
  <si>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</si>
  <si>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</si>
  <si>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</si>
  <si>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</si>
  <si>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</si>
  <si>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</si>
  <si>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</si>
  <si>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</si>
  <si>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</si>
  <si>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</si>
  <si>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</si>
  <si>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</si>
  <si>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</si>
  <si>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</si>
  <si>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</si>
  <si>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</si>
  <si>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</si>
  <si>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</si>
  <si>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</si>
  <si>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</si>
  <si>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</si>
  <si>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</si>
  <si>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</si>
  <si>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</si>
  <si>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</si>
  <si>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</si>
  <si>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</si>
  <si>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</si>
  <si>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</si>
  <si>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</si>
  <si>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</si>
  <si>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</si>
  <si>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</si>
  <si>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</si>
  <si>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</si>
  <si>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</si>
  <si>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</si>
  <si>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</si>
  <si>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</si>
  <si>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</si>
  <si>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</si>
  <si>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</si>
  <si>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</si>
  <si>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</si>
  <si>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</si>
  <si>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</si>
  <si>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</si>
  <si>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</si>
  <si>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</si>
  <si>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</si>
  <si>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</si>
  <si>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</si>
  <si>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</si>
  <si>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</si>
  <si>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</si>
  <si>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</si>
  <si>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</si>
  <si>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</si>
  <si>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</si>
  <si>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</si>
  <si>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</si>
  <si>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</si>
  <si>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</si>
  <si>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</si>
  <si>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</si>
  <si>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</si>
  <si>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</si>
  <si>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</si>
  <si>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</si>
  <si>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</si>
  <si>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</si>
  <si>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</si>
  <si>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</si>
  <si>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</si>
  <si>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</si>
  <si>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</si>
  <si>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</si>
  <si>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</si>
  <si>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</si>
  <si>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</si>
  <si>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</si>
  <si>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</si>
  <si>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</si>
  <si>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</si>
  <si>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</si>
  <si>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</si>
  <si>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</si>
  <si>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</si>
  <si>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</si>
  <si>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</si>
  <si>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</si>
  <si>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</si>
  <si>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</si>
  <si>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</si>
  <si>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</si>
  <si>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</si>
  <si>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</si>
  <si>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</si>
  <si>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</si>
  <si>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</si>
  <si>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</si>
  <si>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</si>
  <si>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</si>
  <si>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</si>
  <si>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</si>
  <si>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</si>
  <si>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</si>
  <si>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</si>
  <si>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</si>
  <si>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</si>
  <si>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</si>
  <si>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</si>
  <si>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</si>
  <si>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</si>
  <si>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</si>
  <si>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</si>
  <si>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</si>
  <si>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</si>
  <si>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</si>
  <si>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</si>
  <si>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</si>
  <si>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</si>
  <si>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</si>
  <si>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</si>
  <si>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</si>
  <si>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</si>
  <si>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</si>
  <si>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</si>
  <si>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</si>
  <si>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</si>
  <si>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</si>
  <si>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</si>
  <si>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</si>
  <si>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</si>
  <si>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</si>
  <si>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</si>
  <si>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</si>
  <si>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</si>
  <si>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</si>
  <si>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</si>
  <si>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</si>
  <si>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</si>
  <si>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</si>
  <si>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</si>
  <si>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</si>
  <si>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</si>
  <si>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</si>
  <si>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</si>
  <si>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</si>
  <si>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</si>
  <si>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</si>
  <si>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</si>
  <si>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</si>
  <si>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</si>
  <si>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</si>
  <si>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</si>
  <si>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</si>
  <si>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</si>
  <si>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</si>
  <si>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</si>
  <si>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</si>
  <si>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</si>
  <si>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</si>
  <si>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</si>
  <si>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</si>
  <si>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</si>
  <si>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</si>
  <si>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</si>
  <si>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</si>
  <si>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</si>
  <si>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</si>
  <si>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</si>
  <si>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</si>
  <si>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</si>
  <si>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</si>
  <si>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</si>
  <si>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</si>
  <si>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</si>
  <si>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</si>
  <si>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</si>
  <si>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</si>
  <si>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</si>
  <si>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</si>
  <si>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</si>
  <si>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</si>
  <si>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</si>
  <si>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</si>
  <si>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</si>
  <si>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</si>
  <si>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</si>
  <si>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</si>
  <si>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</si>
  <si>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</si>
  <si>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</si>
  <si>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</si>
  <si>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</si>
  <si>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</si>
  <si>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</si>
  <si>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</si>
  <si>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</si>
  <si>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</si>
  <si>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</si>
  <si>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</si>
  <si>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</si>
  <si>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</si>
  <si>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</si>
  <si>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</si>
  <si>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</si>
  <si>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</si>
  <si>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</si>
  <si>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</si>
  <si>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</si>
  <si>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</si>
  <si>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</si>
  <si>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</si>
  <si>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</si>
  <si>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</si>
  <si>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</si>
  <si>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</si>
  <si>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</si>
  <si>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</si>
  <si>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</si>
  <si>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</si>
  <si>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</si>
  <si>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</si>
  <si>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</si>
  <si>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</si>
  <si>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</si>
  <si>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</si>
  <si>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</si>
  <si>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</si>
  <si>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</si>
  <si>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</si>
  <si>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</si>
  <si>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</si>
  <si>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</si>
  <si>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</si>
  <si>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</si>
  <si>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</si>
  <si>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</si>
  <si>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</si>
  <si>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</si>
  <si>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</si>
  <si>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</si>
  <si>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</si>
  <si>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</si>
  <si>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</si>
  <si>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</si>
  <si>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</si>
  <si>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</si>
  <si>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</si>
  <si>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</si>
  <si>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</si>
  <si>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</si>
  <si>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</si>
  <si>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</si>
  <si>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</si>
  <si>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</si>
  <si>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</si>
  <si>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</si>
  <si>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</si>
  <si>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</si>
  <si>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</si>
  <si>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</si>
  <si>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</si>
  <si>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</si>
  <si>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</si>
  <si>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</si>
  <si>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</si>
  <si>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</si>
  <si>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</si>
  <si>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</si>
  <si>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</si>
  <si>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</si>
  <si>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</si>
  <si>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</si>
  <si>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</si>
  <si>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</si>
  <si>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</si>
  <si>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</si>
  <si>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</si>
  <si>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</si>
  <si>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</si>
  <si>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</si>
  <si>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</si>
  <si>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</si>
  <si>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</si>
  <si>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</si>
  <si>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</si>
  <si>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</si>
  <si>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</si>
  <si>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</si>
  <si>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</si>
  <si>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</si>
  <si>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</si>
  <si>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</si>
  <si>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</si>
  <si>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</si>
  <si>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</si>
  <si>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</si>
  <si>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</si>
  <si>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</si>
  <si>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</si>
  <si>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</si>
  <si>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</si>
  <si>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</si>
  <si>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</si>
  <si>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</si>
  <si>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</si>
  <si>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</si>
  <si>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</si>
  <si>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</si>
  <si>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</si>
  <si>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</si>
  <si>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</si>
  <si>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</si>
  <si>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</si>
  <si>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</si>
  <si>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</si>
  <si>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</si>
  <si>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</si>
  <si>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</si>
  <si>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</si>
  <si>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</si>
  <si>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</si>
  <si>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</si>
  <si>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</si>
  <si>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</si>
  <si>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</si>
  <si>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</si>
  <si>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</si>
  <si>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</si>
  <si>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</si>
  <si>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</si>
  <si>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</si>
  <si>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</si>
  <si>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</si>
  <si>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</si>
  <si>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</si>
  <si>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</si>
  <si>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</si>
  <si>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</si>
  <si>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</si>
  <si>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</si>
  <si>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</si>
  <si>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</si>
  <si>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</si>
  <si>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</si>
  <si>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</si>
  <si>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</si>
  <si>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</si>
  <si>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</si>
  <si>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</si>
  <si>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</si>
  <si>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</si>
  <si>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</si>
  <si>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</si>
  <si>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</si>
  <si>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</si>
  <si>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</si>
  <si>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</si>
  <si>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</si>
  <si>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</si>
  <si>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</si>
  <si>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</si>
  <si>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</si>
  <si>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</si>
  <si>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</si>
  <si>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</si>
  <si>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</si>
  <si>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</si>
  <si>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</si>
  <si>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</si>
  <si>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</si>
  <si>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</si>
  <si>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</si>
  <si>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</si>
  <si>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</si>
  <si>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</si>
  <si>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</si>
  <si>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</si>
  <si>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</si>
  <si>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</si>
  <si>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</si>
  <si>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</si>
  <si>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</si>
  <si>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</si>
  <si>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</si>
  <si>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</si>
  <si>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</si>
  <si>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</si>
  <si>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</si>
  <si>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</si>
  <si>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</si>
  <si>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</si>
  <si>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</si>
  <si>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</si>
  <si>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</si>
  <si>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</si>
  <si>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</si>
  <si>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</si>
  <si>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</si>
  <si>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</si>
  <si>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</si>
  <si>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</si>
  <si>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</si>
  <si>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</si>
  <si>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</si>
  <si>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</si>
  <si>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</si>
  <si>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</si>
  <si>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</si>
  <si>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</si>
  <si>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</si>
  <si>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</si>
  <si>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</si>
  <si>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</si>
  <si>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</si>
  <si>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</si>
  <si>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</si>
  <si>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</si>
  <si>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</si>
  <si>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</si>
  <si>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</si>
  <si>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</si>
  <si>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</si>
  <si>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</si>
  <si>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</si>
  <si>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</si>
  <si>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</si>
  <si>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</si>
  <si>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</si>
  <si>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</si>
  <si>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</si>
  <si>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</si>
  <si>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</si>
  <si>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</si>
  <si>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</si>
  <si>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</si>
  <si>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</si>
  <si>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</si>
  <si>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</si>
  <si>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</si>
  <si>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</si>
  <si>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</si>
  <si>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</si>
  <si>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</si>
  <si>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</si>
  <si>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</si>
  <si>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</si>
  <si>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</si>
  <si>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</si>
  <si>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</si>
  <si>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</si>
  <si>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</si>
  <si>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</si>
  <si>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</si>
  <si>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</si>
  <si>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</si>
  <si>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</si>
  <si>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</si>
  <si>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</si>
  <si>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</si>
  <si>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</si>
  <si>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</si>
  <si>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</si>
  <si>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</si>
  <si>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</si>
  <si>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</si>
  <si>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</si>
  <si>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</si>
  <si>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</si>
  <si>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</si>
  <si>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</si>
  <si>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</si>
  <si>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</si>
  <si>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</si>
  <si>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</si>
  <si>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</si>
  <si>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</si>
  <si>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</si>
  <si>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</si>
  <si>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</si>
  <si>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</si>
  <si>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</si>
  <si>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</si>
  <si>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</si>
  <si>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</si>
  <si>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</si>
  <si>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</si>
  <si>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</si>
  <si>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</si>
  <si>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</si>
  <si>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</si>
  <si>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</si>
  <si>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</si>
  <si>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</si>
  <si>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</si>
  <si>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</si>
  <si>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</si>
  <si>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</si>
  <si>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</si>
  <si>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</si>
  <si>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</si>
  <si>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</si>
  <si>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</si>
  <si>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</si>
  <si>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</si>
  <si>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</si>
  <si>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</si>
  <si>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</si>
  <si>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</si>
  <si>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</si>
  <si>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</si>
  <si>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</si>
  <si>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</si>
  <si>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</si>
  <si>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</si>
  <si>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</si>
  <si>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</si>
  <si>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</si>
  <si>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</si>
  <si>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</si>
  <si>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</si>
  <si>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</si>
  <si>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</si>
  <si>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</si>
  <si>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</si>
  <si>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</si>
  <si>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</si>
  <si>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</si>
  <si>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</si>
  <si>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</si>
  <si>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</si>
  <si>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</si>
  <si>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</si>
  <si>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</si>
  <si>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</si>
  <si>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</si>
  <si>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</si>
  <si>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</si>
  <si>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</si>
  <si>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</si>
  <si>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</si>
  <si>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</si>
  <si>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</si>
  <si>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</si>
  <si>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</si>
  <si>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</si>
  <si>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</si>
  <si>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</si>
  <si>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</si>
  <si>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</si>
  <si>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</si>
  <si>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</si>
  <si>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</si>
  <si>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</si>
  <si>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</si>
  <si>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</si>
  <si>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</si>
  <si>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</si>
  <si>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</si>
  <si>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</si>
  <si>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</si>
  <si>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</si>
  <si>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</si>
  <si>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</si>
  <si>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</si>
  <si>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</si>
  <si>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</si>
  <si>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</si>
  <si>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</si>
  <si>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</si>
  <si>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</si>
  <si>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</si>
  <si>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</si>
  <si>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</si>
  <si>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</si>
  <si>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</si>
  <si>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</si>
  <si>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</si>
  <si>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</si>
  <si>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</si>
  <si>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</si>
  <si>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</si>
  <si>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</si>
  <si>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</si>
  <si>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</si>
  <si>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</si>
  <si>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</si>
  <si>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</si>
  <si>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</si>
  <si>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</si>
  <si>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</si>
  <si>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</si>
  <si>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</si>
  <si>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</si>
  <si>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</si>
  <si>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</si>
  <si>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</si>
  <si>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</si>
  <si>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</si>
  <si>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</si>
  <si>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</si>
  <si>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</si>
  <si>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</si>
  <si>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</si>
  <si>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</si>
  <si>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</si>
  <si>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</si>
  <si>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</si>
  <si>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</si>
  <si>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</si>
  <si>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</si>
  <si>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</si>
  <si>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</si>
  <si>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</si>
  <si>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</si>
  <si>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</si>
  <si>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</si>
  <si>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</si>
  <si>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</si>
  <si>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</si>
  <si>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</si>
  <si>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</si>
  <si>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</si>
  <si>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</si>
  <si>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</si>
  <si>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</si>
  <si>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</si>
  <si>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</si>
  <si>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</si>
  <si>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</si>
  <si>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</si>
  <si>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</si>
  <si>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</si>
  <si>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</si>
  <si>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</si>
  <si>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</si>
  <si>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</si>
  <si>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</si>
  <si>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</si>
  <si>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</si>
  <si>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</si>
  <si>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</si>
  <si>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</si>
  <si>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</si>
  <si>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</si>
  <si>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</si>
  <si>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</si>
  <si>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</si>
  <si>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</si>
  <si>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</si>
  <si>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</si>
  <si>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</si>
  <si>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</si>
  <si>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</si>
  <si>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</si>
  <si>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</si>
  <si>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</si>
  <si>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</si>
  <si>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</si>
  <si>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</si>
  <si>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</si>
  <si>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</si>
  <si>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</si>
  <si>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</si>
  <si>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</si>
  <si>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</si>
  <si>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</si>
  <si>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</si>
  <si>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</si>
  <si>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</si>
  <si>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</si>
  <si>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</si>
  <si>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</si>
  <si>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</si>
  <si>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</si>
  <si>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</si>
  <si>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</si>
  <si>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</si>
  <si>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</si>
  <si>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</si>
  <si>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</si>
  <si>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</si>
  <si>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</si>
  <si>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</si>
  <si>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</si>
  <si>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</si>
  <si>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</si>
  <si>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</si>
  <si>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</si>
  <si>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</si>
  <si>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</si>
  <si>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</si>
  <si>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</si>
  <si>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</si>
  <si>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</si>
  <si>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</si>
  <si>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</si>
  <si>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</si>
  <si>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</si>
  <si>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</si>
  <si>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</si>
  <si>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</si>
  <si>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</si>
  <si>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</si>
  <si>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</si>
  <si>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</si>
  <si>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</si>
  <si>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</si>
  <si>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</si>
  <si>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</si>
  <si>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</si>
  <si>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</si>
  <si>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</si>
  <si>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</si>
  <si>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</si>
  <si>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</si>
  <si>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</si>
  <si>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</si>
  <si>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</si>
  <si>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</si>
  <si>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</si>
  <si>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</si>
  <si>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</si>
  <si>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</si>
  <si>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</si>
  <si>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</si>
  <si>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</si>
  <si>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</si>
  <si>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</si>
  <si>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</si>
  <si>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</si>
  <si>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</si>
  <si>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</si>
  <si>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</si>
  <si>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</si>
  <si>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</si>
  <si>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</si>
  <si>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</si>
  <si>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</si>
  <si>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</si>
  <si>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</si>
  <si>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</si>
  <si>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</si>
  <si>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</si>
  <si>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</si>
  <si>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</si>
  <si>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</si>
  <si>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</si>
  <si>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</si>
  <si>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</si>
  <si>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</si>
  <si>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</si>
  <si>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</si>
  <si>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</si>
  <si>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</si>
  <si>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</si>
  <si>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</si>
  <si>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</si>
  <si>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</si>
  <si>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</si>
  <si>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</si>
  <si>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</si>
  <si>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</si>
  <si>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</si>
  <si>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</si>
  <si>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</si>
  <si>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</si>
  <si>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</si>
  <si>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</si>
  <si>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</si>
  <si>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</si>
  <si>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</si>
  <si>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</si>
  <si>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</si>
  <si>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</si>
  <si>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</si>
  <si>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</si>
  <si>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</si>
  <si>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</si>
  <si>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</si>
  <si>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</si>
  <si>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</si>
  <si>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</si>
  <si>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</si>
  <si>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</si>
  <si>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</si>
  <si>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</si>
  <si>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</si>
  <si>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</si>
  <si>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</si>
  <si>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</si>
  <si>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</si>
  <si>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</si>
  <si>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</si>
  <si>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</si>
  <si>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</si>
  <si>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</si>
  <si>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</si>
  <si>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</si>
  <si>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</si>
  <si>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</si>
  <si>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</si>
  <si>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</si>
  <si>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</si>
  <si>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</si>
  <si>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</si>
  <si>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</si>
  <si>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</si>
  <si>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</si>
  <si>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</si>
  <si>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</si>
  <si>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</si>
  <si>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</si>
  <si>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</si>
  <si>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</si>
  <si>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</si>
  <si>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</si>
  <si>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</si>
  <si>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</si>
  <si>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</si>
  <si>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</si>
  <si>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</si>
  <si>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</si>
  <si>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</si>
  <si>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</si>
  <si>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</si>
  <si>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</si>
  <si>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</si>
  <si>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</si>
  <si>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</si>
  <si>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</si>
  <si>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</si>
  <si>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</si>
  <si>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</si>
  <si>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</si>
  <si>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</si>
  <si>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</si>
  <si>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</si>
  <si>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</si>
  <si>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</si>
  <si>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</si>
  <si>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</si>
  <si>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</si>
  <si>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</si>
  <si>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</si>
  <si>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</si>
  <si>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</si>
  <si>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</si>
  <si>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</si>
  <si>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</si>
  <si>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</si>
  <si>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</si>
  <si>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</si>
  <si>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</si>
  <si>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</si>
  <si>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</si>
  <si>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</si>
  <si>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</si>
  <si>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</si>
  <si>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</si>
  <si>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</si>
  <si>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</si>
  <si>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</si>
  <si>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</si>
  <si>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</si>
  <si>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</si>
  <si>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</si>
  <si>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</si>
  <si>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</si>
  <si>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</si>
  <si>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</si>
  <si>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</si>
  <si>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</si>
  <si>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</si>
  <si>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</si>
  <si>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</si>
  <si>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</si>
  <si>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</si>
  <si>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</si>
  <si>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</si>
  <si>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</si>
  <si>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</si>
  <si>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</si>
  <si>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</si>
  <si>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</si>
  <si>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</si>
  <si>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</si>
  <si>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</si>
  <si>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</si>
  <si>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</si>
  <si>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</si>
  <si>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</si>
  <si>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</si>
  <si>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</si>
  <si>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</si>
  <si>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</si>
  <si>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</si>
  <si>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</si>
  <si>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</si>
  <si>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</si>
  <si>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</si>
  <si>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</si>
  <si>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</si>
  <si>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</si>
  <si>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</si>
  <si>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</si>
  <si>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</si>
  <si>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</si>
  <si>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</si>
  <si>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</si>
  <si>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</si>
  <si>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</si>
  <si>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</si>
  <si>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</si>
  <si>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</si>
  <si>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</si>
  <si>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</si>
  <si>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</si>
  <si>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</si>
  <si>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</si>
  <si>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</si>
  <si>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</si>
  <si>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</si>
  <si>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</si>
  <si>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</si>
  <si>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</si>
  <si>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</si>
  <si>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</si>
  <si>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</si>
  <si>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</si>
  <si>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</si>
  <si>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</si>
  <si>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</si>
  <si>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</si>
  <si>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</si>
  <si>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</si>
  <si>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</si>
  <si>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</si>
  <si>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</si>
  <si>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</si>
  <si>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</si>
  <si>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</si>
  <si>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</si>
  <si>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</si>
  <si>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</si>
  <si>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</si>
  <si>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</si>
  <si>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</si>
  <si>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</si>
  <si>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</si>
  <si>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</si>
  <si>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</si>
  <si>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</si>
  <si>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</si>
  <si>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</si>
  <si>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</si>
  <si>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</si>
  <si>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</si>
  <si>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</si>
  <si>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</si>
  <si>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</si>
  <si>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</si>
  <si>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</si>
  <si>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</si>
  <si>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</si>
  <si>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</si>
  <si>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</si>
  <si>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</si>
  <si>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</si>
  <si>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</si>
  <si>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</si>
  <si>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</si>
  <si>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</si>
  <si>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</si>
  <si>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</si>
  <si>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</si>
  <si>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</si>
  <si>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</si>
  <si>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</si>
  <si>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</si>
  <si>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</si>
  <si>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</si>
  <si>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</si>
  <si>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</si>
  <si>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</si>
  <si>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</si>
  <si>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</si>
  <si>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</si>
  <si>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</si>
  <si>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</si>
  <si>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</si>
  <si>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</si>
  <si>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</si>
  <si>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</si>
  <si>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</si>
  <si>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</si>
  <si>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</si>
  <si>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</si>
  <si>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</si>
  <si>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</si>
  <si>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</si>
  <si>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</si>
  <si>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</si>
  <si>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</si>
  <si>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</si>
  <si>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</si>
  <si>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</si>
  <si>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</si>
  <si>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</si>
  <si>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</si>
  <si>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</si>
  <si>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</si>
  <si>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</si>
  <si>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</si>
  <si>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</si>
  <si>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</si>
  <si>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</si>
  <si>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</si>
  <si>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</si>
  <si>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</si>
  <si>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</si>
  <si>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</si>
  <si>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</si>
  <si>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</si>
  <si>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</si>
  <si>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</si>
  <si>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</si>
  <si>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</si>
  <si>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</si>
  <si>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</si>
  <si>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</si>
  <si>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</si>
  <si>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</si>
  <si>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</si>
  <si>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</si>
  <si>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</si>
  <si>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</si>
  <si>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</si>
  <si>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</si>
  <si>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</si>
  <si>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</si>
  <si>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</si>
  <si>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</si>
  <si>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</si>
  <si>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</si>
  <si>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</si>
  <si>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</si>
  <si>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</si>
  <si>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</si>
  <si>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</si>
  <si>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</si>
  <si>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</si>
  <si>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</si>
  <si>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</si>
  <si>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</si>
  <si>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</si>
  <si>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</si>
  <si>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</si>
  <si>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</si>
  <si>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</si>
  <si>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</si>
  <si>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</si>
  <si>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</si>
  <si>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</si>
  <si>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</si>
  <si>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</si>
  <si>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</si>
  <si>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</si>
  <si>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</si>
  <si>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</si>
  <si>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</si>
  <si>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</si>
  <si>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</si>
  <si>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</si>
  <si>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</si>
  <si>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</si>
  <si>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</si>
  <si>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</si>
  <si>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</si>
  <si>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</si>
  <si>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</si>
  <si>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</si>
  <si>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</si>
  <si>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</si>
  <si>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</si>
  <si>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</si>
  <si>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</si>
  <si>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</si>
  <si>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</si>
  <si>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</si>
  <si>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</si>
  <si>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</si>
  <si>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</si>
  <si>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</si>
  <si>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</si>
  <si>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</si>
  <si>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</si>
  <si>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</si>
  <si>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</si>
  <si>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</si>
  <si>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</si>
  <si>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</si>
  <si>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</si>
  <si>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</si>
  <si>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</si>
  <si>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</si>
  <si>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</si>
  <si>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</si>
  <si>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</si>
  <si>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</si>
  <si>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</si>
  <si>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</si>
  <si>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</si>
  <si>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</si>
  <si>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</si>
  <si>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</si>
  <si>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</si>
  <si>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</si>
  <si>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</si>
  <si>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</si>
  <si>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</si>
  <si>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</si>
  <si>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</si>
  <si>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</si>
  <si>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</si>
  <si>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</si>
  <si>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</si>
  <si>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</si>
  <si>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</si>
  <si>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</si>
  <si>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</si>
  <si>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</si>
  <si>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</si>
  <si>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</si>
  <si>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</si>
  <si>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</si>
  <si>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</si>
  <si>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</si>
  <si>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</si>
  <si>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</si>
  <si>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</si>
  <si>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</si>
  <si>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</si>
  <si>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</si>
  <si>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</si>
  <si>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</si>
  <si>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</si>
  <si>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</si>
  <si>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</si>
  <si>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</si>
  <si>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</si>
  <si>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</si>
  <si>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</si>
  <si>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</si>
  <si>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</si>
  <si>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</si>
  <si>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</si>
  <si>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</si>
  <si>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</si>
  <si>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</si>
  <si>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</si>
  <si>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</si>
  <si>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</si>
  <si>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</si>
  <si>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</si>
  <si>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</si>
  <si>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</si>
  <si>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</si>
  <si>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</si>
  <si>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</si>
  <si>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</si>
  <si>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</si>
  <si>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</si>
  <si>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</si>
  <si>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</si>
  <si>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</si>
  <si>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</si>
  <si>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</si>
  <si>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</si>
  <si>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</si>
  <si>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</si>
  <si>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</si>
  <si>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</si>
  <si>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</si>
  <si>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</si>
  <si>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</si>
  <si>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</si>
  <si>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</si>
  <si>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</si>
  <si>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</si>
  <si>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</si>
  <si>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</si>
  <si>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</si>
  <si>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</si>
  <si>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</si>
  <si>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</si>
  <si>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</si>
  <si>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</si>
  <si>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</si>
  <si>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</si>
  <si>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</si>
  <si>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</si>
  <si>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</si>
  <si>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</si>
  <si>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</si>
  <si>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</si>
  <si>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</si>
  <si>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</si>
  <si>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</si>
  <si>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</si>
  <si>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</si>
  <si>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</si>
  <si>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</si>
  <si>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</si>
  <si>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</si>
  <si>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</si>
  <si>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</si>
  <si>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</si>
  <si>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</si>
  <si>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</si>
  <si>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</si>
  <si>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</si>
  <si>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</si>
  <si>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</si>
  <si>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</si>
  <si>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</si>
  <si>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</si>
  <si>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</si>
  <si>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</si>
  <si>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</si>
  <si>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</si>
  <si>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</si>
  <si>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</si>
  <si>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</si>
  <si>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</si>
  <si>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</si>
  <si>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</si>
  <si>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</si>
  <si>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</si>
  <si>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</si>
  <si>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</si>
  <si>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</si>
  <si>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</si>
  <si>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</si>
  <si>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</si>
  <si>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</si>
  <si>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</si>
  <si>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</si>
  <si>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</si>
  <si>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</si>
  <si>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</si>
  <si>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</si>
  <si>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</si>
  <si>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</si>
  <si>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</si>
  <si>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</si>
  <si>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</si>
  <si>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</si>
  <si>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</si>
  <si>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</si>
  <si>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</si>
  <si>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</si>
  <si>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</si>
  <si>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</si>
  <si>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</si>
  <si>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</si>
  <si>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</si>
  <si>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</si>
  <si>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</si>
  <si>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</si>
  <si>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</si>
  <si>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</si>
  <si>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</si>
  <si>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</si>
  <si>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</si>
  <si>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</si>
  <si>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</si>
  <si>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</si>
  <si>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</si>
  <si>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</si>
  <si>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</si>
  <si>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</si>
  <si>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</si>
  <si>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</si>
  <si>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</si>
  <si>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</si>
  <si>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</si>
  <si>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</si>
  <si>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</si>
  <si>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</si>
  <si>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</si>
  <si>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</si>
  <si>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</si>
  <si>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</si>
  <si>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</si>
  <si>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</si>
  <si>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</si>
  <si>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</si>
  <si>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</si>
  <si>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</si>
  <si>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</si>
  <si>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</si>
  <si>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</si>
  <si>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</si>
  <si>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</si>
  <si>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</si>
  <si>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</si>
  <si>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</si>
  <si>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</si>
  <si>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</si>
  <si>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</si>
  <si>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</si>
  <si>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</si>
  <si>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</si>
  <si>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</si>
  <si>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</si>
  <si>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</si>
  <si>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</si>
  <si>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</si>
  <si>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</si>
  <si>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</si>
  <si>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</si>
  <si>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</si>
  <si>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</si>
  <si>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</si>
  <si>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</si>
  <si>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</si>
  <si>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</si>
  <si>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</si>
  <si>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</si>
  <si>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</si>
  <si>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</si>
  <si>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</si>
  <si>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</si>
  <si>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</si>
  <si>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</si>
  <si>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</si>
  <si>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</si>
  <si>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</si>
  <si>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</si>
  <si>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</si>
  <si>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</si>
  <si>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</si>
  <si>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</si>
  <si>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</si>
  <si>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</si>
  <si>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</si>
  <si>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</si>
  <si>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</si>
  <si>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</si>
  <si>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</si>
  <si>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</si>
  <si>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</si>
  <si>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</si>
  <si>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</si>
  <si>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</si>
  <si>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</si>
  <si>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</si>
  <si>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</si>
  <si>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</si>
  <si>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</si>
  <si>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</si>
  <si>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</si>
  <si>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</si>
  <si>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</si>
  <si>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</si>
  <si>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</si>
  <si>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</si>
  <si>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</si>
  <si>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</si>
  <si>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</si>
  <si>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</si>
  <si>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</si>
  <si>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</si>
  <si>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</si>
  <si>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</si>
  <si>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</si>
  <si>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</si>
  <si>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</si>
  <si>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</si>
  <si>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</si>
  <si>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</si>
  <si>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</si>
  <si>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</si>
  <si>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</si>
  <si>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</si>
  <si>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</si>
  <si>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</si>
  <si>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</si>
  <si>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</si>
  <si>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</si>
  <si>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</si>
  <si>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</si>
  <si>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</si>
  <si>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</si>
  <si>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</si>
  <si>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</si>
  <si>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</si>
  <si>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</si>
  <si>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</si>
  <si>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</si>
  <si>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</si>
  <si>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</si>
  <si>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</si>
  <si>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</si>
  <si>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</si>
  <si>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</si>
  <si>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</si>
  <si>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</si>
  <si>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</si>
  <si>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</si>
  <si>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</si>
  <si>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</si>
  <si>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</si>
  <si>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</si>
  <si>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</si>
  <si>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</si>
  <si>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</si>
  <si>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</si>
  <si>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</si>
  <si>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</si>
  <si>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</si>
  <si>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</si>
  <si>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</si>
  <si>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</si>
  <si>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</si>
  <si>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</si>
  <si>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</si>
  <si>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</si>
  <si>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</si>
  <si>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</si>
  <si>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</si>
  <si>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</si>
  <si>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</si>
  <si>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</si>
  <si>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</si>
  <si>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</si>
  <si>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</si>
  <si>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</si>
  <si>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</si>
  <si>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</si>
  <si>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</si>
  <si>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</si>
  <si>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</si>
  <si>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</si>
  <si>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</si>
  <si>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</si>
  <si>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</si>
  <si>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</si>
  <si>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</si>
  <si>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</si>
  <si>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</si>
  <si>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</si>
  <si>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</si>
  <si>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</si>
  <si>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</si>
  <si>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</si>
  <si>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</si>
  <si>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</si>
  <si>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</si>
  <si>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</si>
  <si>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</si>
  <si>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</si>
  <si>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</si>
  <si>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</si>
  <si>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</si>
  <si>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</si>
  <si>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</si>
  <si>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</si>
  <si>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</si>
  <si>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</si>
  <si>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</si>
  <si>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</si>
  <si>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</si>
  <si>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</si>
  <si>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</si>
  <si>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</si>
  <si>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</si>
  <si>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</si>
  <si>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</si>
  <si>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</si>
  <si>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</si>
  <si>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</si>
  <si>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</si>
  <si>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</si>
  <si>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</si>
  <si>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</si>
  <si>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</si>
  <si>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</si>
  <si>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</si>
  <si>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</si>
  <si>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</si>
  <si>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</si>
  <si>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</si>
  <si>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</si>
  <si>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</si>
  <si>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</si>
  <si>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</si>
  <si>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</si>
  <si>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</si>
  <si>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</si>
  <si>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</si>
  <si>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</si>
  <si>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</si>
  <si>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</si>
  <si>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</si>
  <si>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</si>
  <si>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</si>
  <si>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</si>
  <si>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</si>
  <si>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</si>
  <si>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</si>
  <si>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</si>
  <si>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</si>
  <si>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</si>
  <si>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</si>
  <si>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</si>
  <si>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</si>
  <si>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</si>
  <si>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</si>
  <si>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</si>
  <si>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</si>
  <si>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</si>
  <si>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</si>
  <si>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</si>
  <si>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</si>
  <si>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</si>
  <si>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</si>
  <si>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</si>
  <si>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</si>
  <si>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</si>
  <si>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</si>
  <si>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</si>
  <si>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</si>
  <si>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</si>
  <si>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</si>
  <si>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</si>
  <si>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</si>
  <si>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</si>
  <si>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</si>
  <si>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</si>
  <si>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</si>
  <si>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</si>
  <si>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</si>
  <si>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</si>
  <si>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</si>
  <si>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</si>
  <si>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</si>
  <si>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</si>
  <si>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</si>
  <si>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</si>
  <si>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</si>
  <si>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</si>
  <si>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</si>
  <si>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</si>
  <si>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</si>
  <si>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</si>
  <si>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</si>
  <si>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</si>
  <si>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</si>
  <si>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</si>
  <si>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</si>
  <si>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</si>
  <si>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</si>
  <si>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</si>
  <si>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</si>
  <si>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</si>
  <si>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</si>
  <si>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</si>
  <si>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</si>
  <si>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</si>
  <si>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</si>
  <si>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</si>
  <si>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</si>
  <si>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</si>
  <si>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</si>
  <si>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</si>
  <si>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</si>
  <si>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</si>
  <si>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</si>
  <si>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</si>
  <si>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</si>
  <si>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</si>
  <si>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</si>
  <si>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</si>
  <si>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</si>
  <si>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</si>
  <si>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</si>
  <si>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</si>
  <si>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</si>
  <si>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</si>
  <si>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</si>
  <si>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</si>
  <si>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</si>
  <si>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</si>
  <si>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</si>
  <si>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</si>
  <si>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</si>
  <si>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</si>
  <si>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</si>
  <si>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</si>
  <si>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</si>
  <si>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</si>
  <si>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</si>
  <si>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</si>
  <si>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</si>
  <si>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</si>
  <si>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</si>
  <si>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</si>
  <si>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</si>
  <si>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</si>
  <si>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</si>
  <si>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</si>
  <si>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</si>
  <si>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</si>
  <si>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</si>
  <si>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</si>
  <si>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</si>
  <si>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</si>
  <si>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</si>
  <si>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</si>
  <si>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</si>
  <si>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</si>
  <si>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</si>
  <si>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</si>
  <si>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</si>
  <si>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</si>
  <si>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</si>
  <si>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</si>
  <si>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</si>
  <si>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</si>
  <si>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</si>
  <si>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</si>
  <si>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</si>
  <si>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</si>
  <si>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</si>
  <si>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</si>
  <si>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</si>
  <si>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</si>
  <si>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</si>
  <si>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</si>
  <si>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</si>
  <si>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</si>
  <si>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</si>
  <si>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</si>
  <si>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</si>
  <si>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</si>
  <si>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</si>
  <si>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</si>
  <si>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</si>
  <si>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</si>
  <si>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</si>
  <si>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</si>
  <si>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</si>
  <si>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</si>
  <si>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</si>
  <si>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</si>
  <si>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</si>
  <si>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</si>
  <si>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</si>
  <si>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</si>
  <si>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</si>
  <si>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</si>
  <si>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</si>
  <si>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</si>
  <si>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</si>
  <si>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</si>
  <si>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</si>
  <si>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</si>
  <si>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</si>
  <si>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</si>
  <si>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</si>
  <si>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</si>
  <si>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</si>
  <si>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</si>
  <si>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</si>
  <si>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</si>
  <si>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</si>
  <si>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</si>
  <si>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</si>
  <si>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</si>
  <si>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</si>
  <si>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</si>
  <si>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</si>
  <si>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</si>
  <si>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</si>
  <si>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</si>
  <si>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</si>
  <si>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</si>
  <si>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</si>
  <si>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</si>
  <si>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</si>
  <si>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</si>
  <si>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</si>
  <si>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</si>
  <si>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</si>
  <si>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</si>
  <si>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</si>
  <si>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</si>
  <si>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</si>
  <si>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</si>
  <si>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</si>
  <si>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</si>
  <si>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</si>
  <si>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</si>
  <si>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</si>
  <si>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</si>
  <si>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</si>
  <si>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</si>
  <si>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</si>
  <si>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</si>
  <si>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</si>
  <si>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</si>
  <si>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</si>
  <si>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</si>
  <si>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</si>
  <si>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</si>
  <si>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</si>
  <si>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</si>
  <si>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</si>
  <si>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</si>
  <si>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</si>
  <si>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</si>
  <si>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</si>
  <si>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</si>
  <si>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</si>
  <si>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</si>
  <si>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</si>
  <si>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</si>
  <si>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</si>
  <si>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</si>
  <si>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</si>
  <si>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</si>
  <si>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</si>
  <si>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</si>
  <si>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</si>
  <si>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</si>
  <si>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</si>
  <si>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</si>
  <si>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</si>
  <si>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</si>
  <si>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</si>
  <si>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</si>
  <si>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</si>
  <si>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</si>
  <si>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</si>
  <si>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</si>
  <si>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</si>
  <si>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</si>
  <si>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</si>
  <si>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</si>
  <si>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</si>
  <si>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</si>
  <si>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</si>
  <si>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</si>
  <si>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</si>
  <si>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</si>
  <si>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</si>
  <si>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</si>
  <si>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</si>
  <si>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</si>
  <si>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</si>
  <si>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</si>
  <si>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</si>
  <si>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</si>
  <si>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</si>
  <si>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</si>
  <si>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</si>
  <si>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</si>
  <si>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</si>
  <si>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</si>
  <si>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</si>
  <si>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</si>
  <si>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</si>
  <si>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</si>
  <si>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</si>
  <si>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</si>
  <si>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</si>
  <si>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</si>
  <si>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</si>
  <si>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</si>
  <si>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</si>
  <si>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</si>
  <si>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</si>
  <si>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</si>
  <si>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</si>
  <si>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</si>
  <si>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</si>
  <si>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</si>
  <si>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</si>
  <si>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</si>
  <si>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</si>
  <si>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</si>
  <si>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</si>
  <si>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</si>
  <si>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</si>
  <si>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</si>
  <si>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</si>
  <si>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</si>
  <si>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</si>
  <si>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</si>
  <si>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</si>
  <si>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</si>
  <si>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</si>
  <si>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</si>
  <si>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</si>
  <si>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</si>
  <si>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</si>
  <si>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</si>
  <si>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</si>
  <si>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</si>
  <si>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</si>
  <si>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</si>
  <si>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</si>
  <si>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</si>
  <si>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</si>
  <si>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</si>
  <si>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</si>
  <si>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</si>
  <si>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</si>
  <si>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</si>
  <si>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</si>
  <si>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</si>
  <si>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</si>
  <si>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</si>
  <si>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</si>
  <si>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</si>
  <si>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</si>
  <si>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</si>
  <si>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</si>
  <si>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</si>
  <si>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</si>
  <si>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</si>
  <si>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</si>
  <si>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</si>
  <si>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</si>
  <si>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</si>
  <si>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</si>
  <si>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</si>
  <si>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</si>
  <si>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</si>
  <si>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</si>
  <si>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</si>
  <si>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</si>
  <si>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</si>
  <si>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</si>
  <si>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</si>
  <si>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</si>
  <si>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</si>
  <si>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</si>
  <si>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</si>
  <si>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</si>
  <si>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</si>
  <si>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</si>
  <si>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</si>
  <si>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</si>
  <si>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</si>
  <si>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</si>
  <si>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</si>
  <si>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</si>
  <si>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</si>
  <si>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</si>
  <si>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</si>
  <si>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</si>
  <si>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</si>
  <si>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</si>
  <si>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</si>
  <si>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</si>
  <si>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</si>
  <si>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</si>
  <si>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</si>
  <si>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</si>
  <si>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</si>
  <si>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</si>
  <si>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</si>
  <si>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</si>
  <si>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</si>
  <si>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</si>
  <si>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</si>
  <si>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</si>
  <si>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</si>
  <si>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</si>
  <si>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</si>
  <si>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</si>
  <si>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</si>
  <si>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</si>
  <si>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</si>
  <si>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</si>
  <si>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</si>
  <si>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</si>
  <si>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</si>
  <si>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</si>
  <si>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</si>
  <si>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</si>
  <si>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</si>
  <si>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</si>
  <si>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</si>
  <si>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</si>
  <si>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</si>
  <si>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</si>
  <si>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</si>
  <si>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</si>
  <si>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</si>
  <si>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</si>
  <si>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</si>
  <si>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</si>
  <si>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</si>
  <si>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</si>
  <si>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</si>
  <si>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</si>
  <si>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</si>
  <si>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</si>
  <si>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</si>
  <si>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</si>
  <si>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</si>
  <si>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</si>
  <si>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</si>
  <si>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</si>
  <si>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</si>
  <si>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</si>
  <si>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</si>
  <si>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</si>
  <si>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</si>
  <si>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</si>
  <si>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</si>
  <si>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</si>
  <si>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</si>
  <si>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</si>
  <si>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</si>
  <si>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</si>
  <si>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</si>
  <si>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</si>
  <si>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</si>
  <si>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</si>
  <si>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</si>
  <si>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</si>
  <si>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</si>
  <si>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</si>
  <si>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</si>
  <si>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</si>
  <si>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</si>
  <si>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</si>
  <si>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</si>
  <si>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</si>
  <si>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</si>
  <si>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</si>
  <si>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</si>
  <si>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</si>
  <si>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</si>
  <si>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</si>
  <si>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</si>
  <si>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</si>
  <si>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</si>
  <si>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</si>
  <si>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</si>
  <si>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</si>
  <si>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</si>
  <si>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</si>
  <si>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</si>
  <si>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</si>
  <si>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</si>
  <si>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</si>
  <si>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</si>
  <si>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</si>
  <si>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</si>
  <si>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</si>
  <si>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</si>
  <si>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</si>
  <si>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</si>
  <si>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</si>
  <si>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</si>
  <si>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</si>
  <si>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</si>
  <si>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</si>
  <si>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</si>
  <si>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</si>
  <si>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</si>
  <si>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</si>
  <si>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</si>
  <si>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</si>
  <si>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</si>
  <si>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</si>
  <si>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</si>
  <si>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</si>
  <si>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</si>
  <si>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</si>
  <si>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</si>
  <si>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</si>
  <si>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</si>
  <si>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</si>
  <si>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</si>
  <si>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</si>
  <si>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</si>
  <si>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</si>
  <si>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</si>
  <si>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</si>
  <si>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</si>
  <si>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</si>
  <si>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</si>
  <si>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</si>
  <si>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</si>
  <si>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</si>
  <si>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</si>
  <si>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</si>
  <si>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</si>
  <si>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</si>
  <si>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</si>
  <si>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</si>
  <si>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</si>
  <si>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</si>
  <si>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</si>
  <si>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</si>
  <si>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</si>
  <si>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</si>
  <si>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</si>
  <si>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</si>
  <si>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</si>
  <si>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</si>
  <si>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</si>
  <si>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</si>
  <si>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</si>
  <si>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</si>
  <si>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</si>
  <si>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</si>
  <si>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</si>
  <si>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</si>
  <si>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</si>
  <si>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</si>
  <si>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</si>
  <si>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</si>
  <si>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</si>
  <si>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</si>
  <si>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</si>
  <si>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</si>
  <si>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</si>
  <si>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</si>
  <si>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</si>
  <si>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</si>
  <si>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</si>
  <si>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</si>
  <si>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</si>
  <si>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</si>
  <si>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</si>
  <si>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</si>
  <si>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</si>
  <si>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</si>
  <si>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</si>
  <si>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</si>
  <si>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</si>
  <si>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</si>
  <si>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</si>
  <si>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</si>
  <si>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</si>
  <si>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</si>
  <si>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</si>
  <si>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</si>
  <si>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</si>
  <si>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</si>
  <si>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</si>
  <si>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</si>
  <si>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</si>
  <si>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</si>
  <si>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</si>
  <si>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</si>
  <si>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</si>
  <si>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</si>
  <si>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</si>
  <si>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</si>
  <si>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</si>
  <si>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</si>
  <si>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</si>
  <si>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</si>
  <si>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</si>
  <si>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</si>
  <si>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</si>
  <si>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</si>
  <si>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</si>
  <si>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</si>
  <si>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</si>
  <si>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</si>
  <si>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</si>
  <si>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</si>
  <si>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</si>
  <si>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</si>
  <si>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</si>
  <si>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</si>
  <si>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</si>
  <si>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</si>
  <si>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</si>
  <si>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</si>
  <si>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</si>
  <si>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</si>
  <si>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</si>
  <si>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</si>
  <si>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</si>
  <si>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</si>
  <si>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</si>
  <si>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</si>
  <si>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</si>
  <si>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</si>
  <si>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</si>
  <si>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</si>
  <si>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</si>
  <si>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</si>
  <si>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</si>
  <si>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</si>
  <si>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</si>
  <si>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</si>
  <si>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</si>
  <si>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</si>
  <si>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</si>
  <si>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</si>
  <si>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</si>
  <si>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</si>
  <si>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</si>
  <si>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</si>
  <si>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</si>
  <si>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</si>
  <si>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</si>
  <si>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</si>
  <si>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</si>
  <si>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</si>
  <si>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</si>
  <si>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</si>
  <si>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</si>
  <si>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</si>
  <si>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</si>
  <si>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</si>
  <si>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</si>
  <si>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</si>
  <si>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</si>
  <si>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</si>
  <si>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</si>
  <si>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</si>
  <si>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</si>
  <si>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</si>
  <si>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</si>
  <si>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</si>
  <si>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</si>
  <si>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</si>
  <si>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</si>
  <si>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</si>
  <si>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</si>
  <si>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</si>
  <si>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</si>
  <si>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</si>
  <si>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</si>
  <si>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</si>
  <si>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</si>
  <si>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</si>
  <si>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</si>
  <si>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</si>
  <si>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</si>
  <si>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</si>
  <si>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</si>
  <si>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</si>
  <si>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</si>
  <si>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</si>
  <si>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</si>
  <si>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</si>
  <si>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</si>
  <si>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</si>
  <si>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</si>
  <si>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</si>
  <si>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</si>
  <si>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</si>
  <si>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</si>
  <si>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</si>
  <si>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</si>
  <si>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</si>
  <si>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</si>
  <si>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</si>
  <si>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</si>
  <si>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</si>
  <si>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</si>
  <si>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</si>
  <si>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</si>
  <si>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</si>
  <si>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</si>
  <si>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</si>
  <si>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</si>
  <si>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</si>
  <si>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</si>
  <si>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</si>
  <si>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</si>
  <si>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</si>
  <si>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</si>
  <si>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</si>
  <si>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</si>
  <si>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</si>
  <si>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</si>
  <si>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</si>
  <si>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</si>
  <si>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</si>
  <si>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</si>
  <si>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</si>
  <si>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</si>
  <si>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</si>
  <si>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</si>
  <si>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</si>
  <si>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</si>
  <si>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</si>
  <si>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</si>
  <si>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</si>
  <si>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</si>
  <si>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</si>
  <si>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</si>
  <si>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</si>
  <si>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</si>
  <si>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</si>
  <si>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</si>
  <si>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</si>
  <si>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</si>
  <si>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</si>
  <si>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</si>
  <si>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</si>
  <si>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</si>
  <si>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</si>
  <si>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</si>
  <si>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</si>
  <si>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</si>
  <si>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</si>
  <si>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</si>
  <si>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</si>
  <si>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</si>
  <si>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</si>
  <si>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</si>
  <si>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</si>
  <si>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</si>
  <si>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</si>
  <si>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</si>
  <si>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</si>
  <si>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</si>
  <si>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</si>
  <si>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</si>
  <si>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</si>
  <si>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</si>
  <si>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</si>
  <si>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</si>
  <si>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</si>
  <si>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</si>
  <si>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</si>
  <si>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</si>
  <si>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</si>
  <si>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</si>
  <si>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</si>
  <si>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</si>
  <si>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</si>
  <si>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</si>
  <si>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</si>
  <si>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</si>
  <si>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</si>
  <si>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</si>
  <si>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</si>
  <si>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</si>
  <si>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</si>
  <si>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</si>
  <si>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</si>
  <si>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</si>
  <si>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</si>
  <si>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</si>
  <si>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</si>
  <si>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</si>
  <si>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</si>
  <si>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</si>
  <si>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</si>
  <si>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</si>
  <si>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</si>
  <si>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</si>
  <si>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</si>
  <si>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</si>
  <si>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</si>
  <si>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</si>
  <si>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</si>
  <si>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</si>
  <si>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</si>
  <si>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</si>
  <si>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</si>
  <si>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</si>
  <si>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</si>
  <si>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</si>
  <si>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</si>
  <si>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</si>
  <si>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</si>
  <si>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</si>
  <si>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</si>
  <si>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</si>
  <si>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</si>
  <si>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</si>
  <si>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</si>
  <si>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</si>
  <si>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</si>
  <si>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</si>
  <si>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</si>
  <si>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</si>
  <si>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</si>
  <si>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</si>
  <si>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</si>
  <si>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</si>
  <si>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</si>
  <si>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</si>
  <si>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</si>
  <si>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</si>
  <si>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</si>
  <si>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</si>
  <si>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</si>
  <si>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</si>
  <si>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</si>
  <si>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</si>
  <si>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</si>
  <si>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</si>
  <si>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</si>
  <si>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</si>
  <si>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</si>
  <si>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</si>
  <si>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</si>
  <si>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</si>
  <si>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</si>
  <si>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</si>
  <si>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</si>
  <si>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</si>
  <si>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</si>
  <si>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</si>
  <si>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</si>
  <si>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</si>
  <si>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</si>
  <si>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</si>
  <si>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</si>
  <si>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</si>
  <si>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</si>
  <si>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</si>
  <si>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</si>
  <si>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</si>
  <si>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</si>
  <si>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</si>
  <si>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</si>
  <si>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</si>
  <si>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</si>
  <si>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</si>
  <si>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</si>
  <si>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</si>
  <si>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</si>
  <si>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</si>
  <si>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</si>
  <si>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</si>
  <si>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</si>
  <si>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</si>
  <si>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</si>
  <si>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</si>
  <si>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</si>
  <si>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</si>
  <si>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</si>
  <si>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</si>
  <si>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</si>
  <si>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</si>
  <si>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</si>
  <si>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</si>
  <si>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</si>
  <si>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</si>
  <si>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</si>
  <si>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</si>
  <si>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</si>
  <si>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</si>
  <si>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</si>
  <si>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</si>
  <si>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</si>
  <si>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</si>
  <si>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</si>
  <si>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</si>
  <si>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</si>
  <si>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</si>
  <si>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</si>
  <si>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</si>
  <si>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</si>
  <si>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</si>
  <si>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</si>
  <si>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</si>
  <si>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</si>
  <si>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</si>
  <si>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</si>
  <si>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</si>
  <si>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</si>
  <si>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</si>
  <si>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</si>
  <si>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</si>
  <si>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</si>
  <si>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</si>
  <si>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</si>
  <si>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</si>
  <si>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</si>
  <si>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</si>
  <si>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</si>
  <si>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</si>
  <si>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</si>
  <si>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</si>
  <si>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</si>
  <si>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</si>
  <si>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</si>
  <si>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</si>
  <si>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</si>
  <si>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</si>
  <si>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</si>
  <si>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</si>
  <si>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</si>
  <si>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</si>
  <si>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</si>
  <si>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</si>
  <si>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</si>
  <si>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</si>
  <si>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</si>
  <si>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</si>
  <si>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</si>
  <si>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</si>
  <si>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</si>
  <si>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</si>
  <si>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</si>
  <si>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</si>
  <si>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</si>
  <si>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</si>
  <si>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</si>
  <si>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</si>
  <si>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</si>
  <si>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</si>
  <si>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</si>
  <si>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</si>
  <si>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</si>
  <si>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</si>
  <si>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</si>
  <si>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</si>
  <si>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</si>
  <si>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</si>
  <si>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</si>
  <si>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</si>
  <si>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</si>
  <si>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</si>
  <si>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</si>
  <si>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</si>
  <si>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</si>
  <si>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</si>
  <si>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</si>
  <si>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</si>
  <si>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</si>
  <si>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</si>
  <si>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</si>
  <si>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</si>
  <si>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</si>
  <si>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</si>
  <si>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</si>
  <si>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</si>
  <si>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</si>
  <si>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</si>
  <si>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</si>
  <si>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</si>
  <si>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</si>
  <si>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</si>
  <si>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</si>
  <si>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</si>
  <si>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</si>
  <si>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</si>
  <si>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</si>
  <si>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</si>
  <si>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</si>
  <si>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</si>
  <si>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</si>
  <si>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</si>
  <si>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</si>
  <si>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</si>
  <si>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</si>
  <si>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</si>
  <si>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</si>
  <si>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</si>
  <si>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</si>
  <si>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</si>
  <si>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</si>
  <si>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</si>
  <si>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</si>
  <si>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</si>
  <si>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</si>
  <si>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</si>
  <si>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</si>
  <si>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</si>
  <si>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</si>
  <si>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</si>
  <si>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</si>
  <si>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</si>
  <si>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</si>
  <si>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</si>
  <si>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</si>
  <si>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</si>
  <si>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</si>
  <si>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</si>
  <si>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</si>
  <si>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</si>
  <si>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</si>
  <si>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</si>
  <si>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</si>
  <si>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</si>
  <si>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</si>
  <si>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</si>
  <si>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</si>
  <si>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</si>
  <si>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</si>
  <si>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</si>
  <si>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</si>
  <si>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</si>
  <si>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</si>
  <si>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</si>
  <si>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</si>
  <si>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</si>
  <si>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</si>
  <si>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</si>
  <si>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</si>
  <si>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</si>
  <si>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</si>
  <si>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</si>
  <si>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</si>
  <si>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</si>
  <si>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</si>
  <si>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</si>
  <si>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</si>
  <si>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</si>
  <si>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</si>
  <si>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</si>
  <si>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</si>
  <si>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</si>
  <si>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</si>
  <si>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</si>
  <si>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</si>
  <si>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</si>
  <si>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</si>
  <si>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</si>
  <si>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</si>
  <si>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</si>
  <si>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</si>
  <si>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</si>
  <si>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</si>
  <si>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</si>
  <si>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</si>
  <si>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</si>
  <si>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</si>
  <si>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</si>
  <si>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</si>
  <si>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</si>
  <si>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</si>
  <si>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</si>
  <si>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</si>
  <si>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</si>
  <si>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</si>
  <si>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</si>
  <si>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</si>
  <si>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</si>
  <si>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</si>
  <si>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</si>
  <si>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</si>
  <si>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</si>
  <si>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</si>
  <si>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</si>
  <si>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</si>
  <si>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</si>
  <si>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</si>
  <si>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</si>
  <si>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</si>
  <si>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</si>
  <si>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</si>
  <si>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</si>
  <si>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</si>
  <si>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</si>
  <si>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</si>
  <si>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</si>
  <si>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</si>
  <si>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</si>
  <si>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</si>
  <si>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</si>
  <si>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</si>
  <si>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</si>
  <si>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</si>
  <si>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</si>
  <si>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</si>
  <si>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</si>
  <si>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</si>
  <si>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</si>
  <si>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</si>
  <si>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</si>
  <si>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</si>
  <si>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</si>
  <si>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</si>
  <si>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</si>
  <si>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</si>
  <si>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</si>
  <si>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</si>
  <si>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</si>
  <si>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</si>
  <si>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</si>
  <si>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</si>
  <si>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</si>
  <si>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</si>
  <si>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</si>
  <si>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</si>
  <si>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</si>
  <si>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</si>
  <si>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</si>
  <si>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</si>
  <si>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</si>
  <si>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</si>
  <si>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</si>
  <si>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</si>
  <si>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</si>
  <si>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</si>
  <si>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</si>
  <si>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</si>
  <si>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</si>
  <si>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</si>
  <si>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</si>
  <si>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</si>
  <si>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</si>
  <si>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</si>
  <si>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</si>
  <si>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</si>
  <si>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</si>
  <si>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</si>
  <si>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</si>
  <si>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</si>
  <si>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</si>
  <si>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</si>
  <si>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</si>
  <si>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</si>
  <si>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</si>
  <si>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</si>
  <si>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</si>
  <si>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</si>
  <si>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</si>
  <si>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</si>
  <si>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</si>
  <si>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</si>
  <si>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</si>
  <si>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</si>
  <si>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</si>
  <si>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</si>
  <si>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</si>
  <si>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</si>
  <si>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</si>
  <si>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</si>
  <si>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</si>
  <si>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</si>
  <si>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</si>
  <si>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</si>
  <si>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</si>
  <si>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</si>
  <si>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</si>
  <si>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</si>
  <si>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</si>
  <si>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</si>
  <si>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</si>
  <si>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</si>
  <si>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</si>
  <si>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</si>
  <si>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</si>
  <si>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</si>
  <si>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</si>
  <si>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</si>
  <si>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</si>
  <si>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</si>
  <si>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</si>
  <si>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</si>
  <si>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</si>
  <si>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</si>
  <si>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</si>
  <si>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</si>
  <si>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</si>
  <si>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</si>
  <si>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</si>
  <si>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</si>
  <si>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</si>
  <si>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</si>
  <si>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</si>
  <si>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</si>
  <si>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</si>
  <si>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</si>
  <si>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</si>
  <si>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</si>
  <si>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</si>
  <si>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</si>
  <si>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</si>
  <si>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</si>
  <si>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</si>
  <si>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</si>
  <si>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</si>
  <si>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</si>
  <si>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</si>
  <si>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</si>
  <si>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</si>
  <si>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</si>
  <si>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</si>
  <si>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</si>
  <si>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</si>
  <si>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</si>
  <si>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</si>
  <si>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</si>
  <si>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</si>
  <si>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</si>
  <si>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</si>
  <si>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</si>
  <si>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</si>
  <si>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</si>
  <si>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</si>
  <si>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</si>
  <si>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</si>
  <si>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</si>
  <si>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</si>
  <si>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</si>
  <si>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</si>
  <si>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</si>
  <si>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</si>
  <si>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</si>
  <si>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</si>
  <si>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</si>
  <si>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</si>
  <si>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</si>
  <si>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</si>
  <si>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</si>
  <si>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</si>
  <si>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</si>
  <si>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</si>
  <si>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</si>
  <si>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</si>
  <si>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</si>
  <si>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</si>
  <si>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</si>
  <si>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</si>
  <si>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</si>
  <si>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</si>
  <si>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</si>
  <si>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</si>
  <si>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</si>
  <si>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</si>
  <si>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</si>
  <si>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</si>
  <si>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</si>
  <si>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</si>
  <si>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</si>
  <si>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</si>
  <si>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</si>
  <si>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</si>
  <si>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</si>
  <si>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</si>
  <si>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</si>
  <si>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</si>
  <si>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</si>
  <si>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</si>
  <si>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</si>
  <si>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</si>
  <si>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</si>
  <si>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</si>
  <si>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</si>
  <si>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</si>
  <si>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</si>
  <si>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</si>
  <si>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</si>
  <si>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</si>
  <si>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</si>
  <si>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</si>
  <si>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</si>
  <si>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</si>
  <si>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</si>
  <si>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</si>
  <si>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</si>
  <si>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</si>
  <si>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</si>
  <si>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</si>
  <si>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</si>
  <si>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</si>
  <si>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</si>
  <si>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</si>
  <si>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</si>
  <si>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</si>
  <si>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</si>
  <si>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</si>
  <si>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</si>
  <si>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</si>
  <si>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</si>
  <si>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</si>
  <si>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</si>
  <si>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</si>
  <si>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</si>
  <si>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</si>
  <si>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</si>
  <si>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</si>
  <si>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</si>
  <si>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</si>
  <si>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</si>
  <si>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</si>
  <si>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</si>
  <si>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</si>
  <si>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</si>
  <si>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</si>
  <si>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</si>
  <si>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</si>
  <si>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</si>
  <si>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</si>
  <si>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</si>
  <si>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</si>
  <si>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</si>
  <si>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</si>
  <si>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</si>
  <si>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</si>
  <si>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</si>
  <si>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</si>
  <si>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</si>
  <si>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</si>
  <si>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</si>
  <si>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</si>
  <si>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</si>
  <si>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</si>
  <si>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</si>
  <si>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</si>
  <si>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</si>
  <si>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</si>
  <si>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</si>
  <si>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</si>
  <si>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</si>
  <si>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</si>
  <si>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</si>
  <si>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</si>
  <si>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</si>
  <si>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</si>
  <si>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</si>
  <si>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</si>
  <si>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</si>
  <si>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</si>
  <si>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</si>
  <si>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</si>
  <si>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</si>
  <si>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</si>
  <si>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</si>
  <si>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</si>
  <si>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</si>
  <si>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</si>
  <si>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</si>
  <si>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</si>
  <si>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</si>
  <si>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</si>
  <si>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</si>
  <si>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</si>
  <si>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</si>
  <si>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</si>
  <si>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</si>
  <si>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</si>
  <si>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</si>
  <si>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</si>
  <si>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</si>
  <si>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</si>
  <si>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</si>
  <si>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</si>
  <si>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</si>
  <si>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</si>
  <si>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</si>
  <si>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</si>
  <si>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</si>
  <si>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</si>
  <si>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</si>
  <si>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</si>
  <si>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</si>
  <si>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</si>
  <si>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</si>
  <si>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</si>
  <si>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</si>
  <si>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</si>
  <si>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</si>
  <si>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</si>
  <si>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</si>
  <si>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</si>
  <si>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</si>
  <si>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</si>
  <si>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</si>
  <si>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</si>
  <si>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</si>
  <si>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</si>
  <si>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</si>
  <si>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</si>
  <si>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</si>
  <si>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</si>
  <si>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</si>
  <si>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</si>
  <si>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</si>
  <si>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</si>
  <si>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</si>
  <si>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</si>
  <si>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</si>
  <si>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</si>
  <si>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</si>
  <si>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</si>
  <si>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</si>
  <si>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</si>
  <si>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</si>
  <si>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</si>
  <si>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</si>
  <si>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</si>
  <si>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</si>
  <si>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</si>
  <si>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</si>
  <si>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</si>
  <si>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</si>
  <si>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</si>
  <si>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</si>
  <si>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</si>
  <si>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</si>
  <si>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</si>
  <si>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</si>
  <si>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</si>
  <si>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</si>
  <si>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</si>
  <si>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</si>
  <si>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</si>
  <si>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</si>
  <si>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</si>
  <si>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</si>
  <si>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</si>
  <si>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</si>
  <si>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</si>
  <si>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</si>
  <si>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</si>
  <si>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</si>
  <si>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</si>
  <si>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</si>
  <si>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</si>
  <si>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</si>
  <si>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</si>
  <si>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</si>
  <si>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</si>
  <si>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</si>
  <si>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</si>
  <si>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</si>
  <si>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</si>
  <si>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</si>
  <si>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</si>
  <si>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</si>
  <si>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</si>
  <si>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</si>
  <si>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</si>
  <si>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</si>
  <si>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</si>
  <si>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</si>
  <si>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</si>
  <si>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</si>
  <si>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</si>
  <si>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</si>
  <si>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</si>
  <si>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</si>
  <si>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</si>
  <si>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</si>
  <si>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</si>
  <si>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</si>
  <si>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</si>
  <si>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</si>
  <si>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</si>
  <si>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</si>
  <si>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</si>
  <si>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</si>
  <si>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</si>
  <si>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</si>
  <si>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</si>
  <si>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</si>
  <si>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</si>
  <si>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</si>
  <si>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</si>
  <si>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</si>
  <si>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</si>
  <si>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</si>
  <si>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</si>
  <si>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</si>
  <si>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</si>
  <si>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</si>
  <si>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</si>
  <si>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</si>
  <si>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</si>
  <si>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</si>
  <si>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</si>
  <si>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</si>
  <si>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</si>
  <si>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</si>
  <si>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</si>
  <si>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</si>
  <si>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</si>
  <si>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</si>
  <si>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</si>
  <si>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</si>
  <si>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</si>
  <si>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</si>
  <si>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</si>
  <si>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</si>
  <si>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</si>
  <si>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</si>
  <si>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</si>
  <si>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</si>
  <si>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</si>
  <si>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</si>
  <si>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</si>
  <si>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</si>
  <si>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</si>
  <si>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</si>
  <si>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</si>
  <si>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</si>
  <si>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</si>
  <si>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</si>
  <si>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</si>
  <si>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</si>
  <si>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</si>
  <si>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</si>
  <si>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</si>
  <si>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</si>
  <si>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</si>
  <si>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</si>
  <si>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</si>
  <si>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</si>
  <si>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</si>
  <si>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</si>
  <si>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</si>
  <si>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</si>
  <si>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</si>
  <si>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</si>
  <si>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</si>
  <si>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</si>
  <si>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</si>
  <si>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</si>
  <si>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</si>
  <si>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</si>
  <si>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</si>
  <si>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</si>
  <si>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</si>
  <si>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</si>
  <si>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</si>
  <si>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</si>
  <si>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</si>
  <si>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</si>
  <si>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</si>
  <si>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</si>
  <si>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</si>
  <si>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</si>
  <si>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</si>
  <si>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</si>
  <si>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</si>
  <si>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</si>
  <si>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</si>
  <si>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</si>
  <si>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</si>
  <si>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</si>
  <si>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</si>
  <si>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</si>
  <si>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</si>
  <si>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</si>
  <si>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</si>
  <si>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</si>
  <si>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</si>
  <si>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</si>
  <si>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</si>
  <si>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</si>
  <si>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</si>
  <si>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</si>
  <si>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</si>
  <si>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</si>
  <si>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</si>
  <si>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</si>
  <si>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</si>
  <si>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</si>
  <si>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</si>
  <si>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</si>
  <si>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</si>
  <si>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</si>
  <si>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</si>
  <si>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</si>
  <si>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</si>
  <si>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</si>
  <si>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</si>
  <si>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</si>
  <si>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</si>
  <si>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</si>
  <si>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</si>
  <si>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</si>
  <si>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</si>
  <si>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</si>
  <si>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</si>
  <si>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</si>
  <si>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</si>
  <si>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</si>
  <si>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</si>
  <si>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</si>
  <si>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</si>
  <si>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</si>
  <si>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</si>
  <si>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</si>
  <si>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</si>
  <si>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</si>
  <si>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</si>
  <si>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</si>
  <si>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</si>
  <si>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</si>
  <si>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</si>
  <si>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</si>
  <si>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</si>
  <si>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</si>
  <si>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</si>
  <si>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</si>
  <si>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</si>
  <si>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</si>
  <si>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</si>
  <si>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</si>
  <si>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</si>
  <si>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</si>
  <si>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</si>
  <si>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</si>
  <si>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</si>
  <si>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</si>
  <si>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</si>
  <si>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</si>
  <si>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</si>
  <si>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</si>
  <si>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</si>
  <si>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</si>
  <si>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</si>
  <si>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</si>
  <si>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</si>
  <si>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</si>
  <si>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</si>
  <si>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</si>
  <si>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</si>
  <si>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</si>
  <si>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</si>
  <si>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</si>
  <si>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</si>
  <si>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</si>
  <si>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</si>
  <si>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</si>
  <si>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</si>
  <si>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</si>
  <si>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</si>
  <si>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</si>
  <si>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</si>
  <si>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</si>
  <si>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</si>
  <si>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</si>
  <si>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</si>
  <si>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</si>
  <si>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</si>
  <si>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</si>
  <si>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</si>
  <si>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</si>
  <si>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</si>
  <si>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</si>
  <si>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</si>
  <si>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</si>
  <si>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</si>
  <si>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</si>
  <si>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</si>
  <si>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</si>
  <si>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</si>
  <si>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</si>
  <si>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</si>
  <si>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</si>
  <si>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</si>
  <si>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</si>
  <si>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</si>
  <si>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</si>
  <si>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</si>
  <si>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</si>
  <si>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</si>
  <si>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</si>
  <si>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</si>
  <si>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</si>
  <si>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</si>
  <si>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</si>
  <si>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</si>
  <si>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</si>
  <si>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</si>
  <si>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</si>
  <si>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</si>
  <si>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</si>
  <si>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</si>
  <si>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</si>
  <si>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</si>
  <si>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</si>
  <si>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</si>
  <si>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</si>
  <si>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</si>
  <si>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</si>
  <si>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</si>
  <si>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</si>
  <si>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</si>
  <si>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</si>
  <si>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</si>
  <si>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</si>
  <si>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</si>
  <si>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</si>
  <si>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</si>
  <si>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</si>
  <si>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</si>
  <si>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</si>
  <si>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</si>
  <si>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</si>
  <si>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</si>
  <si>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</si>
  <si>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</si>
  <si>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</si>
  <si>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</si>
  <si>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</si>
  <si>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</si>
  <si>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</si>
  <si>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</si>
  <si>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</si>
  <si>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</si>
  <si>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</si>
  <si>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</si>
  <si>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</si>
  <si>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</si>
  <si>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</si>
  <si>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</si>
  <si>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</si>
  <si>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</si>
  <si>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</si>
  <si>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</si>
  <si>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</si>
  <si>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</si>
  <si>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</si>
  <si>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</si>
  <si>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</si>
  <si>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</si>
  <si>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</si>
  <si>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</si>
  <si>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</si>
  <si>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</si>
  <si>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</si>
  <si>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</si>
  <si>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</si>
  <si>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</si>
  <si>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</si>
  <si>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</si>
  <si>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</si>
  <si>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</si>
  <si>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</si>
  <si>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</si>
  <si>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</si>
  <si>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</si>
  <si>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</si>
  <si>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</si>
  <si>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</si>
  <si>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</si>
  <si>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</si>
  <si>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</si>
  <si>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</si>
  <si>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</si>
  <si>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</si>
  <si>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</si>
  <si>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</si>
  <si>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</si>
  <si>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</si>
  <si>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</si>
  <si>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</si>
  <si>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</si>
  <si>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</si>
  <si>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</si>
  <si>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</si>
  <si>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</si>
  <si>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</si>
  <si>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</si>
  <si>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</si>
  <si>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</si>
  <si>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</si>
  <si>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</si>
  <si>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</si>
  <si>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</si>
  <si>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</si>
  <si>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</si>
  <si>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</si>
  <si>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</si>
  <si>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</si>
  <si>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</si>
  <si>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</si>
  <si>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</si>
  <si>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</si>
  <si>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</si>
  <si>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</si>
  <si>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</si>
  <si>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</si>
  <si>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</si>
  <si>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</si>
  <si>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</si>
  <si>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</si>
  <si>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</si>
  <si>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</si>
  <si>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</si>
  <si>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</si>
  <si>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</si>
  <si>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</si>
  <si>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</si>
  <si>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</si>
  <si>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</si>
  <si>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</si>
  <si>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</si>
  <si>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</si>
  <si>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</si>
  <si>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</si>
  <si>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</si>
  <si>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</si>
  <si>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</si>
  <si>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</si>
  <si>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</si>
  <si>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</si>
  <si>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</si>
  <si>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</si>
  <si>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</si>
  <si>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</si>
  <si>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</si>
  <si>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</si>
  <si>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</si>
  <si>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</si>
  <si>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</si>
  <si>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</si>
  <si>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</si>
  <si>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</si>
  <si>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</si>
  <si>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</si>
  <si>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</si>
  <si>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</si>
  <si>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</si>
  <si>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</si>
  <si>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</si>
  <si>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</si>
  <si>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</si>
  <si>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</si>
  <si>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</si>
  <si>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</si>
  <si>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</si>
  <si>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</si>
  <si>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</si>
  <si>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</si>
  <si>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</si>
  <si>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</si>
  <si>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</si>
  <si>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</si>
  <si>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</si>
  <si>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</si>
  <si>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</si>
  <si>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</si>
  <si>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</si>
  <si>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</si>
  <si>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</si>
  <si>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</si>
  <si>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</si>
  <si>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</si>
  <si>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</si>
  <si>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</si>
  <si>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</si>
  <si>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</si>
  <si>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</si>
  <si>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</si>
  <si>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</si>
  <si>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</si>
  <si>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</si>
  <si>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</si>
  <si>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</si>
  <si>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</si>
  <si>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</si>
  <si>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</si>
  <si>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</si>
  <si>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</si>
  <si>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</si>
  <si>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</si>
  <si>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</si>
  <si>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</si>
  <si>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</si>
  <si>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</si>
  <si>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</si>
  <si>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</si>
  <si>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</si>
  <si>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</si>
  <si>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</si>
  <si>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</si>
  <si>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</si>
  <si>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</si>
  <si>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</si>
  <si>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</si>
  <si>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</si>
  <si>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</si>
  <si>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</si>
  <si>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</si>
  <si>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</si>
  <si>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</si>
  <si>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</si>
  <si>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</si>
  <si>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</si>
  <si>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</si>
  <si>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</si>
  <si>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</si>
  <si>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</si>
  <si>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</si>
  <si>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</si>
  <si>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</si>
  <si>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</si>
  <si>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</si>
  <si>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</si>
  <si>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</si>
  <si>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</si>
  <si>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</si>
  <si>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</si>
  <si>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</si>
  <si>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</si>
  <si>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</si>
  <si>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</si>
  <si>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</si>
  <si>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</si>
  <si>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</si>
  <si>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</si>
  <si>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</si>
  <si>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</si>
  <si>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</si>
  <si>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</si>
  <si>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</si>
  <si>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</si>
  <si>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</si>
  <si>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</si>
  <si>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</si>
  <si>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</si>
  <si>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</si>
  <si>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</si>
  <si>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</si>
  <si>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</si>
  <si>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</si>
  <si>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</si>
  <si>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</si>
  <si>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</si>
  <si>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</si>
  <si>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</si>
  <si>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</si>
  <si>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</si>
  <si>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</si>
  <si>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</si>
  <si>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</si>
  <si>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</si>
  <si>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</si>
  <si>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</si>
  <si>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</si>
  <si>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</si>
  <si>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</si>
  <si>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</si>
  <si>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</si>
  <si>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</si>
  <si>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</si>
  <si>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</si>
  <si>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</si>
  <si>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</si>
  <si>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</si>
  <si>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</si>
  <si>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</si>
  <si>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</si>
  <si>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</si>
  <si>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</si>
  <si>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</si>
  <si>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</si>
  <si>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</si>
  <si>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</si>
  <si>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</si>
  <si>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</si>
  <si>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</si>
  <si>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</si>
  <si>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</si>
  <si>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</si>
  <si>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</si>
  <si>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</si>
  <si>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</si>
  <si>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</si>
  <si>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</si>
  <si>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</si>
  <si>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</si>
  <si>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</si>
  <si>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</si>
  <si>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</si>
  <si>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</si>
  <si>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</si>
  <si>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</si>
  <si>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</si>
  <si>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</si>
  <si>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</si>
  <si>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</si>
  <si>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</si>
  <si>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</si>
  <si>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</si>
  <si>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</si>
  <si>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</si>
  <si>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</si>
  <si>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</si>
  <si>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</si>
  <si>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</si>
  <si>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</si>
  <si>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</si>
  <si>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</si>
  <si>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</si>
  <si>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</si>
  <si>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</si>
  <si>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</si>
  <si>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</si>
  <si>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</si>
  <si>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</si>
  <si>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</si>
  <si>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</si>
  <si>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</si>
  <si>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</si>
  <si>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</si>
  <si>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</si>
  <si>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</si>
  <si>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</si>
  <si>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</si>
  <si>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</si>
  <si>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</si>
  <si>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</si>
  <si>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</si>
  <si>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</si>
  <si>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</si>
  <si>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</si>
  <si>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</si>
  <si>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</si>
  <si>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</si>
  <si>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</si>
  <si>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</si>
  <si>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</si>
  <si>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</si>
  <si>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</si>
  <si>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</si>
  <si>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</si>
  <si>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</si>
  <si>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</si>
  <si>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</si>
  <si>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</si>
  <si>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</si>
  <si>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</si>
  <si>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</si>
  <si>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</si>
  <si>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</si>
  <si>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</si>
  <si>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</si>
  <si>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</si>
  <si>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</si>
  <si>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</si>
  <si>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</si>
  <si>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</si>
  <si>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</si>
  <si>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</si>
  <si>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</si>
  <si>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</si>
  <si>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</si>
  <si>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</si>
  <si>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</si>
  <si>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</si>
  <si>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</si>
  <si>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</si>
  <si>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</si>
  <si>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</si>
  <si>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</si>
  <si>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</si>
  <si>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</si>
  <si>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</si>
  <si>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</si>
  <si>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</si>
  <si>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</si>
  <si>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</si>
  <si>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</si>
  <si>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</si>
  <si>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</si>
  <si>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</si>
  <si>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</si>
  <si>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</si>
  <si>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</si>
  <si>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</si>
  <si>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</si>
  <si>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</si>
  <si>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</si>
  <si>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</si>
  <si>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</si>
  <si>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</si>
  <si>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</si>
  <si>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</si>
  <si>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</si>
  <si>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</si>
  <si>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</si>
  <si>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</si>
  <si>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</si>
  <si>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</si>
  <si>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</si>
  <si>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</si>
  <si>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</si>
  <si>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</si>
  <si>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</si>
  <si>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</si>
  <si>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</si>
  <si>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</si>
  <si>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</si>
  <si>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</si>
  <si>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</si>
  <si>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</si>
  <si>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</si>
  <si>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</si>
  <si>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</si>
  <si>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</si>
  <si>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</si>
  <si>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</si>
  <si>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</si>
  <si>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</si>
  <si>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</si>
  <si>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</si>
  <si>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</si>
  <si>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</si>
  <si>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</si>
  <si>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</si>
  <si>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</si>
  <si>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</si>
  <si>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</si>
  <si>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</si>
  <si>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</si>
  <si>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</si>
  <si>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</si>
  <si>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</si>
  <si>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</si>
  <si>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</si>
  <si>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</si>
  <si>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</si>
  <si>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</si>
  <si>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</si>
  <si>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</si>
  <si>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</si>
  <si>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</si>
  <si>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</si>
  <si>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</si>
  <si>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</si>
  <si>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</si>
  <si>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</si>
  <si>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</si>
  <si>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</si>
  <si>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</si>
  <si>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</si>
  <si>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</si>
  <si>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</si>
  <si>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</si>
  <si>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</si>
  <si>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</si>
  <si>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</si>
  <si>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</si>
  <si>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</si>
  <si>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</si>
  <si>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</si>
  <si>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</si>
  <si>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</si>
  <si>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</si>
  <si>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</si>
  <si>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</si>
  <si>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</si>
  <si>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</si>
  <si>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</si>
  <si>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</si>
  <si>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</si>
  <si>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</si>
  <si>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</si>
  <si>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</si>
  <si>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</si>
  <si>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</si>
  <si>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</si>
  <si>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</si>
  <si>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</si>
  <si>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</si>
  <si>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</si>
  <si>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</si>
  <si>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</si>
  <si>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</si>
  <si>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</si>
  <si>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</si>
  <si>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</si>
  <si>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</si>
  <si>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</si>
  <si>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</si>
  <si>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</si>
  <si>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</si>
  <si>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</si>
  <si>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</si>
  <si>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</si>
  <si>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</si>
  <si>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</si>
  <si>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</si>
  <si>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</si>
  <si>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</si>
  <si>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</si>
  <si>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</si>
  <si>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</si>
  <si>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</si>
  <si>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</si>
  <si>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</si>
  <si>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</si>
  <si>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</si>
  <si>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</si>
  <si>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</si>
  <si>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</si>
  <si>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</si>
  <si>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</si>
  <si>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</si>
  <si>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</si>
  <si>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</si>
  <si>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</si>
  <si>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</si>
  <si>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</si>
  <si>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</si>
  <si>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</si>
  <si>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</si>
  <si>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</si>
  <si>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</si>
  <si>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</si>
  <si>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</si>
  <si>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</si>
  <si>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</si>
  <si>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</si>
  <si>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</si>
  <si>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</si>
  <si>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</si>
  <si>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</si>
  <si>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</si>
  <si>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</si>
  <si>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</si>
  <si>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</si>
  <si>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</si>
  <si>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</si>
  <si>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</si>
  <si>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</si>
  <si>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</si>
  <si>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</si>
  <si>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</si>
  <si>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</si>
  <si>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</si>
  <si>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</si>
  <si>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</si>
  <si>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</si>
  <si>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</si>
  <si>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</si>
  <si>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</si>
  <si>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</si>
  <si>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</si>
  <si>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</si>
  <si>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</si>
  <si>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</si>
  <si>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</si>
  <si>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</si>
  <si>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</si>
  <si>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</si>
  <si>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</si>
  <si>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</si>
  <si>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</si>
  <si>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</si>
  <si>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</si>
  <si>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</si>
  <si>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</si>
  <si>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</si>
  <si>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</si>
  <si>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</si>
  <si>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</si>
  <si>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</si>
  <si>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</si>
  <si>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</si>
  <si>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</si>
  <si>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</si>
  <si>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</si>
  <si>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</si>
  <si>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</si>
  <si>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</si>
  <si>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</si>
  <si>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</si>
  <si>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</si>
  <si>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</si>
  <si>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</si>
  <si>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</si>
  <si>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</si>
  <si>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</si>
  <si>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</si>
  <si>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</si>
  <si>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</si>
  <si>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</si>
  <si>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</si>
  <si>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</si>
  <si>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</si>
  <si>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</si>
  <si>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</si>
  <si>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</si>
  <si>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</si>
  <si>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</si>
  <si>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</si>
  <si>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</si>
  <si>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</si>
  <si>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</si>
  <si>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</si>
  <si>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</si>
  <si>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</si>
  <si>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</si>
  <si>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</si>
  <si>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</si>
  <si>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</si>
  <si>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</si>
  <si>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</si>
  <si>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</si>
  <si>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</si>
  <si>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</si>
  <si>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</si>
  <si>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</si>
  <si>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</si>
  <si>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</si>
  <si>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</si>
  <si>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</si>
  <si>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</si>
  <si>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</si>
  <si>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</si>
  <si>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</si>
  <si>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</si>
  <si>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</si>
  <si>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</si>
  <si>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</si>
  <si>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</si>
  <si>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</si>
  <si>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</si>
  <si>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</si>
  <si>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</si>
  <si>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</si>
  <si>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</si>
  <si>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</si>
  <si>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</si>
  <si>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</si>
  <si>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</si>
  <si>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</si>
  <si>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</si>
  <si>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</si>
  <si>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</si>
  <si>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</si>
  <si>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</si>
  <si>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</si>
  <si>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</si>
  <si>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</si>
  <si>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</si>
  <si>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</si>
  <si>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</si>
  <si>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</si>
  <si>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</si>
  <si>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</si>
  <si>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</si>
  <si>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</si>
  <si>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</si>
  <si>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</si>
  <si>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</si>
  <si>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</si>
  <si>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</si>
  <si>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</si>
  <si>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</si>
  <si>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</si>
  <si>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</si>
  <si>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</si>
  <si>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</si>
  <si>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</si>
  <si>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</si>
  <si>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</si>
  <si>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</si>
  <si>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</si>
  <si>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</si>
  <si>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</si>
  <si>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</si>
  <si>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</si>
  <si>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</si>
  <si>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</si>
  <si>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</si>
  <si>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</si>
  <si>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</si>
  <si>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</si>
  <si>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</si>
  <si>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</si>
  <si>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</si>
  <si>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</si>
  <si>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</si>
  <si>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</si>
  <si>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</si>
  <si>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</si>
  <si>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</si>
  <si>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</si>
  <si>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</si>
  <si>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</si>
  <si>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</si>
  <si>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</si>
  <si>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</si>
  <si>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</si>
  <si>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</si>
  <si>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</si>
  <si>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</si>
  <si>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</si>
  <si>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</si>
  <si>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</si>
  <si>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</si>
  <si>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</si>
  <si>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</si>
  <si>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</si>
  <si>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</si>
  <si>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</si>
  <si>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</si>
  <si>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</si>
  <si>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</si>
  <si>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</si>
  <si>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</si>
  <si>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</si>
  <si>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</si>
  <si>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</si>
  <si>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</si>
  <si>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</si>
  <si>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</si>
  <si>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</si>
  <si>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</si>
  <si>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</si>
  <si>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</si>
  <si>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</si>
  <si>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</si>
  <si>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</si>
  <si>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</si>
  <si>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</si>
  <si>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</si>
  <si>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</si>
  <si>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</si>
  <si>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</si>
  <si>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</si>
  <si>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</si>
  <si>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</si>
  <si>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</si>
  <si>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</si>
  <si>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</si>
  <si>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</si>
  <si>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</si>
  <si>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</si>
  <si>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</si>
  <si>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</si>
  <si>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</si>
  <si>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</si>
  <si>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</si>
  <si>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</si>
  <si>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</si>
  <si>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</si>
  <si>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</si>
  <si>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</si>
  <si>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</si>
  <si>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</si>
  <si>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</si>
  <si>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</si>
  <si>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</si>
  <si>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</si>
  <si>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</si>
  <si>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</si>
  <si>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</si>
  <si>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</si>
  <si>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</si>
  <si>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</si>
  <si>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</si>
  <si>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</si>
  <si>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</si>
  <si>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</si>
  <si>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</si>
  <si>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</si>
  <si>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</si>
  <si>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</si>
  <si>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</si>
  <si>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</si>
  <si>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</si>
  <si>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</si>
  <si>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</si>
  <si>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</si>
  <si>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</si>
  <si>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</si>
  <si>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</si>
  <si>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</si>
  <si>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</si>
  <si>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</si>
  <si>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</si>
  <si>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</si>
  <si>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</si>
  <si>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</si>
  <si>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</si>
  <si>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</si>
  <si>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</si>
  <si>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</si>
  <si>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</si>
  <si>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</si>
  <si>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</si>
  <si>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</si>
  <si>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</si>
  <si>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</si>
  <si>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</si>
  <si>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</si>
  <si>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</si>
  <si>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</si>
  <si>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</si>
  <si>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</si>
  <si>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</si>
  <si>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</si>
  <si>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</si>
  <si>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</si>
  <si>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</si>
  <si>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</si>
  <si>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</si>
  <si>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</si>
  <si>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</si>
  <si>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</si>
  <si>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</si>
  <si>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</si>
  <si>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</si>
  <si>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</si>
  <si>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</si>
  <si>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</si>
  <si>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</si>
  <si>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</si>
  <si>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</si>
  <si>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</si>
  <si>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</si>
  <si>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</si>
  <si>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</si>
  <si>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</si>
  <si>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</si>
  <si>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</si>
  <si>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</si>
  <si>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</si>
  <si>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</si>
  <si>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</si>
  <si>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</si>
  <si>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</si>
  <si>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</si>
  <si>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</si>
  <si>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</si>
  <si>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</si>
  <si>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</si>
  <si>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</si>
  <si>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</si>
  <si>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</si>
  <si>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</si>
  <si>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</si>
  <si>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</si>
  <si>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</si>
  <si>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</si>
  <si>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</si>
  <si>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</si>
  <si>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</si>
  <si>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</si>
  <si>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</si>
  <si>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</si>
  <si>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</si>
  <si>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</si>
  <si>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</si>
  <si>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</si>
  <si>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</si>
  <si>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</si>
  <si>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</si>
  <si>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</si>
  <si>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</si>
  <si>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</si>
  <si>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</si>
  <si>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</si>
  <si>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</si>
  <si>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</si>
  <si>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</si>
  <si>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</si>
  <si>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</si>
  <si>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</si>
  <si>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</si>
  <si>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</si>
  <si>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</si>
  <si>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</si>
  <si>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</si>
  <si>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</si>
  <si>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</si>
  <si>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</si>
  <si>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</si>
  <si>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</si>
  <si>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</si>
  <si>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</si>
  <si>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</si>
  <si>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</si>
  <si>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</si>
  <si>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</si>
  <si>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</si>
  <si>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</si>
  <si>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</si>
  <si>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</si>
  <si>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</si>
  <si>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</si>
  <si>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</si>
  <si>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</si>
  <si>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</si>
  <si>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</si>
  <si>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</si>
  <si>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</si>
  <si>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</si>
  <si>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</si>
  <si>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</si>
  <si>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</si>
  <si>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</si>
  <si>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</si>
  <si>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</si>
  <si>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</si>
  <si>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</si>
  <si>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</si>
  <si>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</si>
  <si>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</si>
  <si>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</si>
  <si>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</si>
  <si>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</si>
  <si>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</si>
  <si>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</si>
  <si>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</si>
  <si>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</si>
  <si>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</si>
  <si>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</si>
  <si>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</si>
  <si>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</si>
  <si>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</si>
  <si>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</si>
  <si>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</si>
  <si>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</si>
  <si>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</si>
  <si>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</si>
  <si>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</si>
  <si>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</si>
  <si>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</si>
  <si>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</si>
  <si>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</si>
  <si>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</si>
  <si>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</si>
  <si>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</si>
  <si>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</si>
  <si>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</si>
  <si>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</si>
  <si>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</si>
  <si>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</si>
  <si>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</si>
  <si>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</si>
  <si>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</si>
  <si>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</si>
  <si>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</si>
  <si>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</si>
  <si>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</si>
  <si>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</si>
  <si>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</si>
  <si>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</si>
  <si>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</si>
  <si>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</si>
  <si>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</si>
  <si>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</si>
  <si>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</si>
  <si>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</si>
  <si>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</si>
  <si>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</si>
  <si>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</si>
  <si>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</si>
  <si>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</si>
  <si>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</si>
  <si>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</si>
  <si>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</si>
  <si>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</si>
  <si>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</si>
  <si>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</si>
  <si>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</si>
  <si>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</si>
  <si>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</si>
  <si>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</si>
  <si>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</si>
  <si>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</si>
  <si>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</si>
  <si>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</si>
  <si>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</si>
  <si>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</si>
  <si>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</si>
  <si>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</si>
  <si>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</si>
  <si>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</si>
  <si>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</si>
  <si>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</si>
  <si>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</si>
  <si>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</si>
  <si>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</si>
  <si>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</si>
  <si>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</si>
  <si>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</si>
  <si>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</si>
  <si>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</si>
  <si>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</si>
  <si>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</si>
  <si>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</si>
  <si>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</si>
  <si>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</si>
  <si>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</si>
  <si>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</si>
  <si>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</si>
  <si>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</si>
  <si>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</si>
  <si>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</si>
  <si>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</si>
  <si>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</si>
  <si>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</si>
  <si>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</si>
  <si>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</si>
  <si>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</si>
  <si>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</si>
  <si>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</si>
  <si>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</si>
  <si>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</si>
  <si>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</si>
  <si>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</si>
  <si>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</si>
  <si>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</si>
  <si>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</si>
  <si>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</si>
  <si>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</si>
  <si>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</si>
  <si>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</si>
  <si>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</si>
  <si>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</si>
  <si>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</si>
  <si>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</si>
  <si>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</si>
  <si>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</si>
  <si>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</si>
  <si>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</si>
  <si>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</si>
  <si>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</si>
  <si>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</si>
  <si>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</si>
  <si>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</si>
  <si>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</si>
  <si>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</si>
  <si>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</si>
  <si>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</si>
  <si>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</si>
  <si>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</si>
  <si>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</si>
  <si>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</si>
  <si>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</si>
  <si>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</si>
  <si>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</si>
  <si>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</si>
  <si>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</si>
  <si>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</si>
  <si>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</si>
  <si>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</si>
  <si>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</si>
  <si>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</si>
  <si>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</si>
  <si>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</si>
  <si>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</si>
  <si>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</si>
  <si>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</si>
  <si>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</si>
  <si>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</si>
  <si>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</si>
  <si>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</si>
  <si>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</si>
  <si>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</si>
  <si>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</si>
  <si>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</si>
  <si>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</si>
  <si>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</si>
  <si>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</si>
  <si>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</si>
  <si>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</si>
  <si>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</si>
  <si>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</si>
  <si>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</si>
  <si>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</si>
  <si>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</si>
  <si>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</si>
  <si>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</si>
  <si>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</si>
  <si>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</si>
  <si>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</si>
  <si>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</si>
  <si>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</si>
  <si>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</si>
  <si>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</si>
  <si>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</si>
  <si>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</si>
  <si>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</si>
  <si>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</si>
  <si>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</si>
  <si>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</si>
  <si>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</si>
  <si>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</si>
  <si>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</si>
  <si>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</si>
  <si>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</si>
  <si>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</si>
  <si>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</si>
  <si>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</si>
  <si>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</si>
  <si>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</si>
  <si>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</si>
  <si>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</si>
  <si>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</si>
  <si>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</si>
  <si>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</si>
  <si>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</si>
  <si>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</si>
  <si>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</si>
  <si>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</si>
  <si>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</si>
  <si>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</si>
  <si>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</si>
  <si>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</si>
  <si>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</si>
  <si>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</si>
  <si>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</si>
  <si>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</si>
  <si>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</si>
  <si>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</si>
  <si>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</si>
  <si>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</si>
  <si>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</si>
  <si>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</si>
  <si>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</si>
  <si>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</si>
  <si>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</si>
  <si>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</si>
  <si>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</si>
  <si>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</si>
  <si>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</si>
  <si>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</si>
  <si>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</si>
  <si>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</si>
  <si>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</si>
  <si>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</si>
  <si>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</si>
  <si>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</si>
  <si>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</si>
  <si>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</si>
  <si>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</si>
  <si>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</si>
  <si>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</si>
  <si>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</si>
  <si>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</si>
  <si>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</si>
  <si>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</si>
  <si>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</si>
  <si>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</si>
  <si>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</si>
  <si>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</si>
  <si>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</si>
  <si>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</si>
  <si>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</si>
  <si>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</si>
  <si>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</si>
  <si>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</si>
  <si>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</si>
  <si>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</si>
  <si>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</si>
  <si>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</si>
  <si>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</si>
  <si>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</si>
  <si>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</si>
  <si>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</si>
  <si>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</si>
  <si>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</si>
  <si>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</si>
  <si>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</si>
  <si>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</si>
  <si>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</si>
  <si>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</si>
  <si>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</si>
  <si>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</si>
  <si>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</si>
  <si>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</si>
  <si>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</si>
  <si>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</si>
  <si>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</si>
  <si>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</si>
  <si>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</si>
  <si>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</si>
  <si>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</si>
  <si>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</si>
  <si>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</si>
  <si>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</si>
  <si>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</si>
  <si>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</si>
  <si>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</si>
  <si>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</si>
  <si>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</si>
  <si>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</si>
  <si>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</si>
  <si>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</si>
  <si>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</si>
  <si>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</si>
  <si>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</si>
  <si>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</si>
  <si>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</si>
  <si>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</si>
  <si>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</si>
  <si>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</si>
  <si>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</si>
  <si>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</si>
  <si>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</si>
  <si>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</si>
  <si>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</si>
  <si>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</si>
  <si>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</si>
  <si>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</si>
  <si>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</si>
  <si>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</si>
  <si>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</si>
  <si>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</si>
  <si>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</si>
  <si>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</si>
  <si>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</si>
  <si>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</si>
  <si>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</si>
  <si>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</si>
  <si>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</si>
  <si>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</si>
  <si>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</si>
  <si>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</si>
  <si>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</si>
  <si>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</si>
  <si>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</si>
  <si>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</si>
  <si>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</si>
  <si>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</si>
  <si>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</si>
  <si>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</si>
  <si>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</si>
  <si>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</si>
  <si>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</si>
  <si>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</si>
  <si>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</si>
  <si>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</si>
  <si>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</si>
  <si>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</si>
  <si>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</si>
  <si>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</si>
  <si>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</si>
  <si>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</si>
  <si>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</si>
  <si>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</si>
  <si>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</si>
  <si>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</si>
  <si>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</si>
  <si>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</si>
  <si>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</si>
  <si>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</si>
  <si>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</si>
  <si>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</si>
  <si>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</si>
  <si>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</si>
  <si>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</si>
  <si>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</si>
  <si>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</si>
  <si>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</si>
  <si>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</si>
  <si>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</si>
  <si>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</si>
  <si>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</si>
  <si>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</si>
  <si>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</si>
  <si>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</si>
  <si>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</si>
  <si>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</si>
  <si>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</si>
  <si>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</si>
  <si>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</si>
  <si>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</si>
  <si>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</si>
  <si>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</si>
  <si>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</si>
  <si>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</si>
  <si>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</si>
  <si>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</si>
  <si>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</si>
  <si>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</si>
  <si>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</si>
  <si>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</si>
  <si>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</si>
  <si>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</si>
  <si>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</si>
  <si>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</si>
  <si>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</si>
  <si>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</si>
  <si>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</si>
  <si>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</si>
  <si>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</si>
  <si>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</si>
  <si>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</si>
  <si>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</si>
  <si>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</si>
  <si>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</si>
  <si>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</si>
  <si>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</si>
  <si>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</si>
  <si>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</si>
  <si>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</si>
  <si>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</si>
  <si>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</si>
  <si>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</si>
  <si>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</si>
  <si>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</si>
  <si>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</si>
  <si>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</si>
  <si>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</si>
  <si>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</si>
  <si>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</si>
  <si>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</si>
  <si>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</si>
  <si>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</si>
  <si>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</si>
  <si>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</si>
  <si>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</si>
  <si>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</si>
  <si>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</si>
  <si>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</si>
  <si>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</si>
  <si>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</si>
  <si>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</si>
  <si>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</si>
  <si>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</si>
  <si>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</si>
  <si>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</si>
  <si>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</si>
  <si>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</si>
  <si>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</si>
  <si>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</si>
  <si>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</si>
  <si>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</si>
  <si>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</si>
  <si>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</si>
  <si>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</si>
  <si>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</si>
  <si>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</si>
  <si>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</si>
  <si>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</si>
  <si>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</si>
  <si>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</si>
  <si>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</si>
  <si>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</si>
  <si>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</si>
  <si>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</si>
  <si>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</si>
  <si>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</si>
  <si>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</si>
  <si>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</si>
  <si>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</si>
  <si>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</si>
  <si>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</si>
  <si>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</si>
  <si>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</si>
  <si>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</si>
  <si>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</si>
  <si>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</si>
  <si>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</si>
  <si>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</si>
  <si>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</si>
  <si>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</si>
  <si>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</si>
  <si>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</si>
  <si>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</si>
  <si>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</si>
  <si>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</si>
  <si>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</si>
  <si>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</si>
  <si>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</si>
  <si>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</si>
  <si>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</si>
  <si>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</si>
  <si>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</si>
  <si>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</si>
  <si>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</si>
  <si>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</si>
  <si>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</si>
  <si>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</si>
  <si>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</si>
  <si>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</si>
  <si>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</si>
  <si>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</si>
  <si>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</si>
  <si>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</si>
  <si>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</si>
  <si>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</si>
  <si>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</si>
  <si>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</si>
  <si>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</si>
  <si>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</si>
  <si>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</si>
  <si>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</si>
  <si>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</si>
  <si>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</si>
  <si>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</si>
  <si>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</si>
  <si>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</si>
  <si>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</si>
  <si>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</si>
  <si>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</si>
  <si>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</si>
  <si>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</si>
  <si>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</si>
  <si>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</si>
  <si>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</si>
  <si>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</si>
  <si>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</si>
  <si>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</si>
  <si>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</si>
  <si>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</si>
  <si>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</si>
  <si>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</si>
  <si>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</si>
  <si>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</si>
  <si>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</si>
  <si>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</si>
  <si>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</si>
  <si>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</si>
  <si>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</si>
  <si>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</si>
  <si>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</si>
  <si>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</si>
  <si>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</si>
  <si>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</si>
  <si>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</si>
  <si>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</si>
  <si>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</si>
  <si>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</si>
  <si>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</si>
  <si>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</si>
  <si>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</si>
  <si>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</si>
  <si>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</si>
  <si>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</si>
  <si>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</si>
  <si>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</si>
  <si>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</si>
  <si>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</si>
  <si>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</si>
  <si>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</si>
  <si>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</si>
  <si>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</si>
  <si>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</si>
  <si>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</si>
  <si>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</si>
  <si>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</si>
  <si>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</si>
  <si>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</si>
  <si>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</si>
  <si>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</si>
  <si>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</si>
  <si>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</si>
  <si>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</si>
  <si>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</si>
  <si>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</si>
  <si>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</si>
  <si>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</si>
  <si>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</si>
  <si>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</si>
  <si>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</si>
  <si>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</si>
  <si>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</si>
  <si>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</si>
  <si>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</si>
  <si>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</si>
  <si>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</si>
  <si>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</si>
  <si>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</si>
  <si>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</si>
  <si>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</si>
  <si>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</si>
  <si>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</si>
  <si>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</si>
  <si>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</si>
  <si>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</si>
  <si>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</si>
  <si>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</si>
  <si>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</si>
  <si>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</si>
  <si>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</si>
  <si>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</si>
  <si>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</si>
  <si>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</si>
  <si>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</si>
  <si>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</si>
  <si>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</si>
  <si>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</si>
  <si>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</si>
  <si>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</si>
  <si>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</si>
  <si>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</si>
  <si>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</si>
  <si>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</si>
  <si>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</si>
  <si>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</si>
  <si>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</si>
  <si>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</si>
  <si>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</si>
  <si>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</si>
  <si>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</si>
  <si>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</si>
  <si>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</si>
  <si>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</si>
  <si>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</si>
  <si>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</si>
  <si>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</si>
  <si>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</si>
  <si>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</si>
  <si>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</si>
  <si>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</si>
  <si>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</si>
  <si>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</si>
  <si>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</si>
  <si>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</si>
  <si>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</si>
  <si>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</si>
  <si>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</si>
  <si>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</si>
  <si>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</si>
  <si>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</si>
  <si>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</si>
  <si>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</si>
  <si>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</si>
  <si>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</si>
  <si>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</si>
  <si>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</si>
  <si>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</si>
  <si>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</si>
  <si>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</si>
  <si>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</si>
  <si>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</si>
  <si>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</si>
  <si>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</si>
  <si>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</si>
  <si>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</si>
  <si>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</si>
  <si>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</si>
  <si>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</si>
  <si>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</si>
  <si>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</si>
  <si>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</si>
  <si>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</si>
  <si>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</si>
  <si>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</si>
  <si>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</si>
  <si>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</si>
  <si>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</si>
  <si>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</si>
  <si>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</si>
  <si>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</si>
  <si>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</si>
  <si>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</si>
  <si>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</si>
  <si>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</si>
  <si>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</si>
  <si>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</si>
  <si>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</si>
  <si>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</si>
  <si>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</si>
  <si>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</si>
  <si>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</si>
  <si>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</si>
  <si>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</si>
  <si>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</si>
  <si>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</si>
  <si>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</si>
  <si>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</si>
  <si>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</si>
  <si>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</si>
  <si>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</si>
  <si>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</si>
  <si>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</si>
  <si>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</si>
  <si>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</si>
  <si>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</si>
  <si>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</si>
  <si>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</si>
  <si>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</si>
  <si>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</si>
  <si>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</si>
  <si>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</si>
  <si>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</si>
  <si>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</si>
  <si>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</si>
  <si>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</si>
  <si>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</si>
  <si>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</si>
  <si>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</si>
  <si>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</si>
  <si>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</si>
  <si>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</si>
  <si>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</si>
  <si>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</si>
  <si>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</si>
  <si>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</si>
  <si>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</si>
  <si>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</si>
  <si>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</si>
  <si>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</si>
  <si>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</si>
  <si>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</si>
  <si>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</si>
  <si>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</si>
  <si>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</si>
  <si>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</si>
  <si>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</si>
  <si>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</si>
  <si>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</si>
  <si>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</si>
  <si>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</si>
  <si>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</si>
  <si>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</si>
  <si>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</si>
  <si>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</si>
  <si>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</si>
  <si>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</si>
  <si>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</si>
  <si>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</si>
  <si>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</si>
  <si>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</si>
  <si>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</si>
  <si>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</si>
  <si>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</si>
  <si>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</si>
  <si>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</si>
  <si>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</si>
  <si>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</si>
  <si>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</si>
  <si>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</si>
  <si>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</si>
  <si>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</si>
  <si>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</si>
  <si>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</si>
  <si>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</si>
  <si>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</si>
  <si>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</si>
  <si>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</si>
  <si>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</si>
  <si>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</si>
  <si>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</si>
  <si>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</si>
  <si>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</si>
  <si>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</si>
  <si>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</si>
  <si>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</si>
  <si>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</si>
  <si>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</si>
  <si>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</si>
  <si>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</si>
  <si>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</si>
  <si>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</si>
  <si>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</si>
  <si>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</si>
  <si>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</si>
  <si>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</si>
  <si>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</si>
  <si>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</si>
  <si>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</si>
  <si>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</si>
  <si>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</si>
  <si>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</si>
  <si>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</si>
  <si>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</si>
  <si>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</si>
  <si>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</si>
  <si>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</si>
  <si>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</si>
  <si>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</si>
  <si>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</si>
  <si>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</si>
  <si>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</si>
  <si>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</si>
  <si>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</si>
  <si>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</si>
  <si>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</si>
  <si>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</si>
  <si>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</si>
  <si>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</si>
  <si>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</si>
  <si>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</si>
  <si>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</si>
  <si>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</si>
  <si>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</si>
  <si>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</si>
  <si>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</si>
  <si>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</si>
  <si>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</si>
  <si>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</si>
  <si>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</si>
  <si>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</si>
  <si>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</si>
  <si>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</si>
  <si>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</si>
  <si>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</si>
  <si>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</si>
  <si>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</si>
  <si>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</si>
  <si>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</si>
  <si>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</si>
  <si>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</si>
  <si>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</si>
  <si>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</si>
  <si>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</si>
  <si>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</si>
  <si>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</si>
  <si>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</si>
  <si>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</si>
  <si>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</si>
  <si>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</si>
  <si>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</si>
  <si>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</si>
  <si>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</si>
  <si>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</si>
  <si>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</si>
  <si>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</si>
  <si>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</si>
  <si>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</si>
  <si>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</si>
  <si>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</si>
  <si>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</si>
  <si>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</si>
  <si>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</si>
  <si>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</si>
  <si>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</si>
  <si>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</si>
  <si>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</si>
  <si>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</si>
  <si>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</si>
  <si>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</si>
  <si>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</si>
  <si>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</si>
  <si>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</si>
  <si>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</si>
  <si>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</si>
  <si>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</si>
  <si>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</si>
  <si>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</si>
  <si>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</si>
  <si>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</si>
  <si>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</si>
  <si>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</si>
  <si>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</si>
  <si>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</si>
  <si>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</si>
  <si>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</si>
  <si>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</si>
  <si>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</si>
  <si>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</si>
  <si>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</si>
  <si>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</si>
  <si>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</si>
  <si>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</si>
  <si>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</si>
  <si>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</si>
  <si>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</si>
  <si>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</si>
  <si>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</si>
  <si>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</si>
  <si>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</si>
  <si>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</si>
  <si>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</si>
  <si>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</si>
  <si>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</si>
  <si>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</si>
  <si>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</si>
  <si>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</si>
  <si>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</si>
  <si>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</si>
  <si>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</si>
  <si>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</si>
  <si>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</si>
  <si>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</si>
  <si>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</si>
  <si>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</si>
  <si>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</si>
  <si>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</si>
  <si>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</si>
  <si>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</si>
  <si>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</si>
  <si>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</si>
  <si>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</si>
  <si>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</si>
  <si>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</si>
  <si>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</si>
  <si>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</si>
  <si>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</si>
  <si>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</si>
  <si>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</si>
  <si>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</si>
  <si>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</si>
  <si>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</si>
  <si>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</si>
  <si>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</si>
  <si>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</si>
  <si>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</si>
  <si>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</si>
  <si>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</si>
  <si>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</si>
  <si>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</si>
  <si>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</si>
  <si>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</si>
  <si>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</si>
  <si>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</si>
  <si>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</si>
  <si>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</si>
  <si>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</si>
  <si>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</si>
  <si>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</si>
  <si>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</si>
  <si>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</si>
  <si>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</si>
  <si>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</si>
  <si>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</si>
  <si>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</si>
  <si>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</si>
  <si>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</si>
  <si>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</si>
  <si>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</si>
  <si>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</si>
  <si>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</si>
  <si>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</si>
  <si>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</si>
  <si>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</si>
  <si>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</si>
  <si>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</si>
  <si>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</si>
  <si>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</si>
  <si>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</si>
  <si>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</si>
  <si>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</si>
  <si>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</si>
  <si>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</si>
  <si>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</si>
  <si>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</si>
  <si>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</si>
  <si>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</si>
  <si>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</si>
  <si>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</si>
  <si>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</si>
  <si>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</si>
  <si>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</si>
  <si>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</si>
  <si>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</si>
  <si>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</si>
  <si>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</si>
  <si>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</si>
  <si>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</si>
  <si>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</si>
  <si>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</si>
  <si>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</si>
  <si>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</si>
  <si>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</si>
  <si>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</si>
  <si>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</si>
  <si>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</si>
  <si>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</si>
  <si>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</si>
  <si>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</si>
  <si>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</si>
  <si>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</si>
  <si>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</si>
  <si>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</si>
  <si>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</si>
  <si>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</si>
  <si>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</si>
  <si>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</si>
  <si>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</si>
  <si>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</si>
  <si>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</si>
  <si>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</si>
  <si>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</si>
  <si>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</si>
  <si>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</si>
  <si>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</si>
  <si>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</si>
  <si>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</si>
  <si>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</si>
  <si>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</si>
  <si>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</si>
  <si>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</si>
  <si>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</si>
  <si>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</si>
  <si>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</si>
  <si>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</si>
  <si>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</si>
  <si>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</si>
  <si>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</si>
  <si>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</si>
  <si>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</si>
  <si>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</si>
  <si>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</si>
  <si>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</si>
  <si>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</si>
  <si>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</si>
  <si>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</si>
  <si>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</si>
  <si>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</si>
  <si>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</si>
  <si>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</si>
  <si>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</si>
  <si>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</si>
  <si>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</si>
  <si>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</si>
  <si>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</si>
  <si>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</si>
  <si>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</si>
  <si>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</si>
  <si>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</si>
  <si>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</si>
  <si>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</si>
  <si>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</si>
  <si>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</si>
  <si>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</si>
  <si>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</si>
  <si>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</si>
  <si>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</si>
  <si>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</si>
  <si>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</si>
  <si>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</si>
  <si>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</si>
  <si>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</si>
  <si>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</si>
  <si>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</si>
  <si>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</si>
  <si>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</si>
  <si>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</si>
  <si>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</si>
  <si>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</si>
  <si>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</si>
  <si>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</si>
  <si>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</si>
  <si>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</si>
  <si>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</si>
  <si>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</si>
  <si>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</si>
  <si>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</si>
  <si>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</si>
  <si>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</si>
  <si>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</si>
  <si>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</si>
  <si>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</si>
  <si>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</si>
  <si>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</si>
  <si>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</si>
  <si>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</si>
  <si>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</si>
  <si>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</si>
  <si>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</si>
  <si>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</si>
  <si>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</si>
  <si>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</si>
  <si>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</si>
  <si>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</si>
  <si>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</si>
  <si>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</si>
  <si>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</si>
  <si>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</si>
  <si>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</si>
  <si>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</si>
  <si>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</si>
  <si>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</si>
  <si>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</si>
  <si>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</si>
  <si>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</si>
  <si>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</si>
  <si>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</si>
  <si>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</si>
  <si>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</si>
  <si>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</si>
  <si>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</si>
  <si>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</si>
  <si>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</si>
  <si>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</si>
  <si>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</si>
  <si>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</si>
  <si>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</si>
  <si>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</si>
  <si>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</si>
  <si>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</si>
  <si>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</si>
  <si>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</si>
  <si>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</si>
  <si>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</si>
  <si>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</si>
  <si>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</si>
  <si>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</si>
  <si>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</si>
  <si>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</si>
  <si>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</si>
  <si>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</si>
  <si>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</si>
  <si>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</si>
  <si>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</si>
  <si>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</si>
  <si>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</si>
  <si>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</si>
  <si>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</si>
  <si>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</si>
  <si>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</si>
  <si>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</si>
  <si>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</si>
  <si>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</si>
  <si>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</si>
  <si>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</si>
  <si>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</si>
  <si>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</si>
  <si>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</si>
  <si>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</si>
  <si>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</si>
  <si>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</si>
  <si>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</si>
  <si>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</si>
  <si>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</si>
  <si>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</si>
  <si>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</si>
  <si>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</si>
  <si>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</si>
  <si>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</si>
  <si>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</si>
  <si>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</si>
  <si>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</si>
  <si>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</si>
  <si>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</si>
  <si>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</si>
  <si>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</si>
  <si>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</si>
  <si>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</si>
  <si>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</si>
  <si>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</si>
  <si>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</si>
  <si>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</si>
  <si>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</si>
  <si>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</si>
  <si>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</si>
  <si>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</si>
  <si>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</si>
  <si>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</si>
  <si>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</si>
  <si>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</si>
  <si>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</si>
  <si>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</si>
  <si>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</si>
  <si>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</si>
  <si>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</si>
  <si>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</si>
  <si>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</si>
  <si>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</si>
  <si>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</si>
  <si>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</si>
  <si>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</si>
  <si>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</si>
  <si>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</si>
  <si>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</si>
  <si>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</si>
  <si>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</si>
  <si>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</si>
  <si>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</si>
  <si>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</si>
  <si>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</si>
  <si>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</si>
  <si>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</si>
  <si>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</si>
  <si>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</si>
  <si>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</si>
  <si>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</si>
  <si>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</si>
  <si>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</si>
  <si>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</si>
  <si>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</si>
  <si>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</si>
  <si>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</si>
  <si>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</si>
  <si>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</si>
  <si>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</si>
  <si>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</si>
  <si>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</si>
  <si>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</si>
  <si>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</si>
  <si>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</si>
  <si>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</si>
  <si>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</si>
  <si>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</si>
  <si>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</si>
  <si>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</si>
  <si>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</si>
  <si>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</si>
  <si>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</si>
  <si>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</si>
  <si>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</si>
  <si>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</si>
  <si>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</si>
  <si>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</si>
  <si>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</si>
  <si>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</si>
  <si>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</si>
  <si>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</si>
  <si>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</si>
  <si>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</si>
  <si>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</si>
  <si>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</si>
  <si>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</si>
  <si>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</si>
  <si>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</si>
  <si>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</si>
  <si>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</si>
  <si>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</si>
  <si>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</si>
  <si>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</si>
  <si>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</si>
  <si>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</si>
  <si>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</si>
  <si>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</si>
  <si>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</si>
  <si>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</si>
  <si>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</si>
  <si>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</si>
  <si>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</si>
  <si>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</si>
  <si>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</si>
  <si>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</si>
  <si>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</si>
  <si>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</si>
  <si>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</si>
  <si>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</si>
  <si>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</si>
  <si>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</si>
  <si>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</si>
  <si>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</si>
  <si>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</si>
  <si>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</si>
  <si>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</si>
  <si>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</si>
  <si>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</si>
  <si>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</si>
  <si>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</si>
  <si>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</si>
  <si>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</si>
  <si>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</si>
  <si>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</si>
  <si>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</si>
  <si>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</si>
  <si>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</si>
  <si>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</si>
  <si>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</si>
  <si>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</si>
  <si>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</si>
  <si>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</si>
  <si>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</si>
  <si>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</si>
  <si>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</si>
  <si>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</si>
  <si>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</si>
  <si>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</si>
  <si>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</si>
  <si>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</si>
  <si>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</si>
  <si>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</si>
  <si>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</si>
  <si>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</si>
  <si>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</si>
  <si>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</si>
  <si>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</si>
  <si>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</si>
  <si>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</si>
  <si>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</si>
  <si>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</si>
  <si>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</si>
  <si>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</si>
  <si>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</si>
  <si>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</si>
  <si>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</si>
  <si>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</si>
  <si>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</si>
  <si>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</si>
  <si>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</si>
  <si>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</si>
  <si>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</si>
  <si>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</si>
  <si>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</si>
  <si>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</si>
  <si>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</si>
  <si>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</si>
  <si>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</si>
  <si>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</si>
  <si>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</si>
  <si>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</si>
  <si>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</si>
  <si>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</si>
  <si>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</si>
  <si>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</si>
  <si>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</si>
  <si>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</si>
  <si>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</si>
  <si>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</si>
  <si>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</si>
  <si>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</si>
  <si>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</si>
  <si>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</si>
  <si>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</si>
  <si>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</si>
  <si>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</si>
  <si>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</si>
  <si>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</si>
  <si>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</si>
  <si>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</si>
  <si>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</si>
  <si>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</si>
  <si>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</si>
  <si>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</si>
  <si>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</si>
  <si>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</si>
  <si>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</si>
  <si>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</si>
  <si>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</si>
  <si>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</si>
  <si>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</si>
  <si>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</si>
  <si>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</si>
  <si>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</si>
  <si>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</si>
  <si>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</si>
  <si>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</si>
  <si>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</si>
  <si>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</si>
  <si>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</si>
  <si>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</si>
  <si>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</si>
  <si>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</si>
  <si>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</si>
  <si>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</si>
  <si>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</si>
  <si>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</si>
  <si>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</si>
  <si>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</si>
  <si>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</si>
  <si>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</si>
  <si>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</si>
  <si>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</si>
  <si>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</si>
  <si>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</si>
  <si>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</si>
  <si>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</si>
  <si>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</si>
  <si>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</si>
  <si>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</si>
  <si>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</si>
  <si>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</si>
  <si>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</si>
  <si>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</si>
  <si>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</si>
  <si>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</si>
  <si>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</si>
  <si>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</si>
  <si>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</si>
  <si>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</si>
  <si>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</si>
  <si>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</si>
  <si>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</si>
  <si>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</si>
  <si>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</si>
  <si>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</si>
  <si>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</si>
  <si>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</si>
  <si>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</si>
  <si>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</si>
  <si>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</si>
  <si>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</si>
  <si>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</si>
  <si>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</si>
  <si>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</si>
  <si>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</si>
  <si>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</si>
  <si>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</si>
  <si>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</si>
  <si>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</si>
  <si>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</si>
  <si>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</si>
  <si>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</si>
  <si>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</si>
  <si>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</si>
  <si>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</si>
  <si>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</si>
  <si>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</si>
  <si>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</si>
  <si>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</si>
  <si>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</si>
  <si>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</si>
  <si>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</si>
  <si>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</si>
  <si>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</si>
  <si>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</si>
  <si>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</si>
  <si>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</si>
  <si>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</si>
  <si>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</si>
  <si>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</si>
  <si>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</si>
  <si>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</si>
  <si>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</si>
  <si>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</si>
  <si>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</si>
  <si>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</si>
  <si>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</si>
  <si>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</si>
  <si>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</si>
  <si>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</si>
  <si>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</si>
  <si>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</si>
  <si>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</si>
  <si>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</si>
  <si>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</si>
  <si>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</si>
  <si>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</si>
  <si>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</si>
  <si>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</si>
  <si>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</si>
  <si>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</si>
  <si>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</si>
  <si>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</si>
  <si>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</si>
  <si>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</si>
  <si>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</si>
  <si>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</si>
  <si>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</si>
  <si>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</si>
  <si>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</si>
  <si>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</si>
  <si>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</si>
  <si>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</si>
  <si>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</si>
  <si>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</si>
  <si>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</si>
  <si>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</si>
  <si>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</si>
  <si>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</si>
  <si>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</si>
  <si>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</si>
  <si>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</si>
  <si>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</si>
  <si>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</si>
  <si>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</si>
  <si>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</si>
  <si>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</si>
  <si>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</si>
  <si>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</si>
  <si>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</si>
  <si>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</si>
  <si>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</si>
  <si>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</si>
  <si>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</si>
  <si>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</si>
  <si>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</si>
  <si>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</si>
  <si>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</si>
  <si>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</si>
  <si>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</si>
  <si>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</si>
  <si>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</si>
  <si>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</si>
  <si>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</si>
  <si>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</si>
  <si>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</si>
  <si>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</si>
  <si>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</si>
  <si>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</si>
  <si>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</si>
  <si>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</si>
  <si>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</si>
  <si>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</si>
  <si>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</si>
  <si>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</si>
  <si>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</si>
  <si>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</si>
  <si>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</si>
  <si>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</si>
  <si>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</si>
  <si>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</si>
  <si>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</si>
  <si>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</si>
  <si>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</si>
  <si>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</si>
  <si>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</si>
  <si>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</si>
  <si>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</si>
  <si>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</si>
  <si>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</si>
  <si>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</si>
  <si>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</si>
  <si>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</si>
  <si>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</si>
  <si>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</si>
  <si>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</si>
  <si>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</si>
  <si>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</si>
  <si>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</si>
  <si>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</si>
  <si>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</si>
  <si>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</si>
  <si>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</si>
  <si>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</si>
  <si>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</si>
  <si>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</si>
  <si>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</si>
  <si>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</si>
  <si>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</si>
  <si>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</si>
  <si>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</si>
  <si>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</si>
  <si>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</si>
  <si>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</si>
  <si>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</si>
  <si>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</si>
  <si>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</si>
  <si>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</si>
  <si>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</si>
  <si>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</si>
  <si>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</si>
  <si>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</si>
  <si>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</si>
  <si>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</si>
  <si>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</si>
  <si>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</si>
  <si>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</si>
  <si>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</si>
  <si>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</si>
  <si>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</si>
  <si>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</si>
  <si>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</si>
  <si>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</si>
  <si>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</si>
  <si>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</si>
  <si>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</si>
  <si>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</si>
  <si>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</si>
  <si>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</si>
  <si>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</si>
  <si>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</si>
  <si>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</si>
  <si>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</si>
  <si>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</si>
  <si>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</si>
  <si>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</si>
  <si>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</si>
  <si>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</si>
  <si>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</si>
  <si>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</si>
  <si>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</si>
  <si>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</si>
  <si>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</si>
  <si>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</si>
  <si>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</si>
  <si>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</si>
  <si>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</si>
  <si>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</si>
  <si>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</si>
  <si>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</si>
  <si>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</si>
  <si>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</si>
  <si>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</si>
  <si>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</si>
  <si>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</si>
  <si>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</si>
  <si>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</si>
  <si>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</si>
  <si>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</si>
  <si>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</si>
  <si>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</si>
  <si>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</si>
  <si>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</si>
  <si>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</si>
  <si>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</si>
  <si>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</si>
  <si>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</si>
  <si>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</si>
  <si>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</si>
  <si>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</si>
  <si>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</si>
  <si>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</si>
  <si>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</si>
  <si>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</si>
  <si>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</si>
  <si>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</si>
  <si>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</si>
  <si>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</si>
  <si>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</si>
  <si>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</si>
  <si>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</si>
  <si>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</si>
  <si>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</si>
  <si>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</si>
  <si>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</si>
  <si>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</si>
  <si>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</si>
  <si>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</si>
  <si>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</si>
  <si>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</si>
  <si>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</si>
  <si>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</si>
  <si>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</si>
  <si>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</si>
  <si>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</si>
  <si>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</si>
  <si>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</si>
  <si>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</si>
  <si>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</si>
  <si>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</si>
  <si>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</si>
  <si>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</si>
  <si>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</si>
  <si>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</si>
  <si>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</si>
  <si>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</si>
  <si>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</si>
  <si>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</si>
  <si>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</si>
  <si>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</si>
  <si>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</si>
  <si>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</si>
  <si>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</si>
  <si>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</si>
  <si>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</si>
  <si>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</si>
  <si>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</si>
  <si>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</si>
  <si>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</si>
  <si>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</si>
  <si>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</si>
  <si>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</si>
  <si>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</si>
  <si>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</si>
  <si>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</si>
  <si>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</si>
  <si>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</si>
  <si>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</si>
  <si>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</si>
  <si>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</si>
  <si>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</si>
  <si>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</si>
  <si>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</si>
  <si>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</si>
  <si>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</si>
  <si>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</si>
  <si>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</si>
  <si>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</si>
  <si>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</si>
  <si>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</si>
  <si>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</si>
  <si>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</si>
  <si>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</si>
  <si>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</si>
  <si>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</si>
  <si>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</si>
  <si>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</si>
  <si>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</si>
  <si>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</si>
  <si>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</si>
  <si>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</si>
  <si>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</si>
  <si>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</si>
  <si>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</si>
  <si>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</si>
  <si>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</si>
  <si>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</si>
  <si>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</si>
  <si>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</si>
  <si>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</si>
  <si>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</si>
  <si>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</si>
  <si>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</si>
  <si>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</si>
  <si>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</si>
  <si>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</si>
  <si>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</si>
  <si>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</si>
  <si>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</si>
  <si>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</si>
  <si>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</si>
  <si>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</si>
  <si>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</si>
  <si>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</si>
  <si>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</si>
  <si>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</si>
  <si>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</si>
  <si>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</si>
  <si>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</si>
  <si>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</si>
  <si>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</si>
  <si>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</si>
  <si>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</si>
  <si>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</si>
  <si>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</si>
  <si>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</si>
  <si>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</si>
  <si>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</si>
  <si>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</si>
  <si>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</si>
  <si>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</si>
  <si>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</si>
  <si>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</si>
  <si>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</si>
  <si>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</si>
  <si>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</si>
  <si>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</si>
  <si>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</si>
  <si>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</si>
  <si>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</si>
  <si>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</si>
  <si>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</si>
  <si>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</si>
  <si>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</si>
  <si>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</si>
  <si>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</si>
  <si>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</si>
  <si>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</si>
  <si>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</si>
  <si>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</si>
  <si>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</si>
  <si>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</si>
  <si>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</si>
  <si>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</si>
  <si>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</si>
  <si>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</si>
  <si>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</si>
  <si>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</si>
  <si>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</si>
  <si>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</si>
  <si>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</si>
  <si>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</si>
  <si>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</si>
  <si>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</si>
  <si>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</si>
  <si>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</si>
  <si>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</si>
  <si>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</si>
  <si>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</si>
  <si>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</si>
  <si>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</si>
  <si>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</si>
  <si>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</si>
  <si>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</si>
  <si>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</si>
  <si>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</si>
  <si>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</si>
  <si>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</si>
  <si>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</si>
  <si>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</si>
  <si>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</si>
  <si>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</si>
  <si>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</si>
  <si>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</si>
  <si>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</si>
  <si>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</si>
  <si>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</si>
  <si>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</si>
  <si>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</si>
  <si>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</si>
  <si>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</si>
  <si>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</si>
  <si>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</si>
  <si>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</si>
  <si>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</si>
  <si>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</si>
  <si>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</si>
  <si>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</si>
  <si>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</si>
  <si>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</si>
  <si>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</si>
  <si>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</si>
  <si>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</si>
  <si>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</si>
  <si>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</si>
  <si>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</si>
  <si>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</si>
  <si>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</si>
  <si>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</si>
  <si>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</si>
  <si>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</si>
  <si>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</si>
  <si>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</si>
  <si>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</si>
  <si>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</si>
  <si>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</si>
  <si>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</si>
  <si>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</si>
  <si>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</si>
  <si>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</si>
  <si>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</si>
  <si>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</si>
  <si>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</si>
  <si>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</si>
  <si>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</si>
  <si>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</si>
  <si>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</si>
  <si>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</si>
  <si>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</si>
  <si>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</si>
  <si>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</si>
  <si>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</si>
  <si>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</si>
  <si>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</si>
  <si>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</si>
  <si>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</si>
  <si>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</si>
  <si>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</si>
  <si>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</si>
  <si>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</si>
  <si>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</si>
  <si>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</si>
  <si>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</si>
  <si>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</si>
  <si>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</si>
  <si>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</si>
  <si>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</si>
  <si>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</si>
  <si>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</si>
  <si>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</si>
  <si>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</si>
  <si>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</si>
  <si>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</si>
  <si>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</si>
  <si>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</si>
  <si>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</si>
  <si>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</si>
  <si>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</si>
  <si>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</si>
  <si>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</si>
  <si>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</si>
  <si>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</si>
  <si>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</si>
  <si>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</si>
  <si>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</si>
  <si>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</si>
  <si>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</si>
  <si>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</si>
  <si>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</si>
  <si>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</si>
  <si>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</si>
  <si>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</si>
  <si>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</si>
  <si>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</si>
  <si>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</si>
  <si>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</si>
  <si>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</si>
  <si>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</si>
  <si>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</si>
  <si>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</si>
  <si>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</si>
  <si>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</si>
  <si>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</si>
  <si>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</si>
  <si>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</si>
  <si>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</si>
  <si>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</si>
  <si>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</si>
  <si>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</si>
  <si>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</si>
  <si>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</si>
  <si>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</si>
  <si>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</si>
  <si>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</si>
  <si>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</si>
  <si>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</si>
  <si>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</si>
  <si>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</si>
  <si>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</si>
  <si>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</si>
  <si>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</si>
  <si>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</si>
  <si>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</si>
  <si>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</si>
  <si>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</si>
  <si>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</si>
  <si>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</si>
  <si>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</si>
  <si>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</si>
  <si>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</si>
  <si>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</si>
  <si>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</si>
  <si>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</si>
  <si>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</si>
  <si>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</si>
  <si>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</si>
  <si>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</si>
  <si>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</si>
  <si>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</si>
  <si>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</si>
  <si>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</si>
  <si>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</si>
  <si>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</si>
  <si>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</si>
  <si>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</si>
  <si>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</si>
  <si>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</si>
  <si>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</si>
  <si>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</si>
  <si>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</si>
  <si>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</si>
  <si>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</si>
  <si>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</si>
  <si>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</si>
  <si>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</si>
  <si>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</si>
  <si>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</si>
  <si>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</si>
  <si>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</si>
  <si>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</si>
  <si>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</si>
  <si>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</si>
  <si>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</si>
  <si>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</si>
  <si>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</si>
  <si>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</si>
  <si>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</si>
  <si>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</si>
  <si>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</si>
  <si>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</si>
  <si>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</si>
  <si>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</si>
  <si>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</si>
  <si>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</si>
  <si>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</si>
  <si>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</si>
  <si>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</si>
  <si>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</si>
  <si>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</si>
  <si>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</si>
  <si>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</si>
  <si>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</si>
  <si>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</si>
  <si>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</si>
  <si>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</si>
  <si>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</si>
  <si>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</si>
  <si>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</si>
  <si>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</si>
  <si>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</si>
  <si>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</si>
  <si>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</si>
  <si>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</si>
  <si>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</si>
  <si>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</si>
  <si>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</si>
  <si>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</si>
  <si>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</si>
  <si>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</si>
  <si>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</si>
  <si>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</si>
  <si>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</si>
  <si>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</si>
  <si>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</si>
  <si>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</si>
  <si>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</si>
  <si>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</si>
  <si>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</si>
  <si>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</si>
  <si>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</si>
  <si>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</si>
  <si>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</si>
  <si>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</si>
  <si>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</si>
  <si>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</si>
  <si>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</si>
  <si>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</si>
  <si>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</si>
  <si>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</si>
  <si>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</si>
  <si>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</si>
  <si>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</si>
  <si>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</si>
  <si>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</si>
  <si>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</si>
  <si>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</si>
  <si>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</si>
  <si>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</si>
  <si>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</si>
  <si>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</si>
  <si>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</si>
  <si>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</si>
  <si>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</si>
  <si>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</si>
  <si>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</si>
  <si>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</si>
  <si>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</si>
  <si>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</si>
  <si>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</si>
  <si>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</si>
  <si>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</si>
  <si>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</si>
  <si>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</si>
  <si>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</si>
  <si>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</si>
  <si>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</si>
  <si>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</si>
  <si>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</si>
  <si>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</si>
  <si>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</si>
  <si>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</si>
  <si>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</si>
  <si>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</si>
  <si>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</si>
  <si>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</si>
  <si>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</si>
  <si>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</si>
  <si>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</si>
  <si>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</si>
  <si>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</si>
  <si>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</si>
  <si>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</si>
  <si>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</si>
  <si>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</si>
  <si>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</si>
  <si>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</si>
  <si>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</si>
  <si>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</si>
  <si>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</si>
  <si>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</si>
  <si>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</si>
  <si>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</si>
  <si>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</si>
  <si>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</si>
  <si>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</si>
  <si>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</si>
  <si>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</si>
  <si>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</si>
  <si>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</si>
  <si>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</si>
  <si>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</si>
  <si>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</si>
  <si>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</si>
  <si>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</si>
  <si>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</si>
  <si>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</si>
  <si>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</si>
  <si>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</si>
  <si>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</si>
  <si>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</si>
  <si>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</si>
  <si>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</si>
  <si>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</si>
  <si>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</si>
  <si>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</si>
  <si>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</si>
  <si>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</si>
  <si>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</si>
  <si>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</si>
  <si>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</si>
  <si>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</si>
  <si>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</si>
  <si>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</si>
  <si>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</si>
  <si>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</si>
  <si>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</si>
  <si>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</si>
  <si>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</si>
  <si>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</si>
  <si>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</si>
  <si>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</si>
  <si>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</si>
  <si>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</si>
  <si>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</si>
  <si>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</si>
  <si>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</si>
  <si>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</si>
  <si>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</si>
  <si>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</si>
  <si>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</si>
  <si>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</si>
  <si>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</si>
  <si>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</si>
  <si>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</si>
  <si>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</si>
  <si>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</si>
  <si>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</si>
  <si>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</si>
  <si>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</si>
  <si>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</si>
  <si>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</si>
  <si>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</si>
  <si>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</si>
  <si>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</si>
  <si>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</si>
  <si>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</si>
  <si>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</si>
  <si>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</si>
  <si>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</si>
  <si>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</si>
  <si>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</si>
  <si>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</si>
  <si>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</si>
  <si>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</si>
  <si>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</si>
  <si>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</si>
  <si>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</si>
  <si>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</si>
  <si>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</si>
  <si>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</si>
  <si>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</si>
  <si>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</si>
  <si>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</si>
  <si>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</si>
  <si>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</si>
  <si>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</si>
  <si>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</si>
  <si>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</si>
  <si>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</si>
  <si>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</si>
  <si>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</si>
  <si>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</si>
  <si>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</si>
  <si>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</si>
  <si>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</si>
  <si>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</si>
  <si>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</si>
  <si>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</si>
  <si>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</si>
  <si>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</si>
  <si>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</si>
  <si>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</si>
  <si>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</si>
  <si>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</si>
  <si>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</si>
  <si>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</si>
  <si>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</si>
  <si>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</si>
  <si>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</si>
  <si>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</si>
  <si>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</si>
  <si>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</si>
  <si>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</si>
  <si>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</si>
  <si>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</si>
  <si>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</si>
  <si>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</si>
  <si>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</si>
  <si>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</si>
  <si>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</si>
  <si>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</si>
  <si>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</si>
  <si>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</si>
  <si>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</si>
  <si>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</si>
  <si>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</si>
  <si>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</si>
  <si>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</si>
  <si>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</si>
  <si>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</si>
  <si>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</si>
  <si>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</si>
  <si>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</si>
  <si>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</si>
  <si>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</si>
  <si>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</si>
  <si>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</si>
  <si>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</si>
  <si>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</si>
  <si>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</si>
  <si>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</si>
  <si>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</si>
  <si>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</si>
  <si>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</si>
  <si>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</si>
  <si>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</si>
  <si>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</si>
  <si>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</si>
  <si>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</si>
  <si>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</si>
  <si>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</si>
  <si>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</si>
  <si>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</si>
  <si>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</si>
  <si>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</si>
  <si>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</si>
  <si>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</si>
  <si>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</si>
  <si>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</si>
  <si>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</si>
  <si>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</si>
  <si>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</si>
  <si>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</si>
  <si>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</si>
  <si>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</si>
  <si>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</si>
  <si>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</si>
  <si>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</si>
  <si>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</si>
  <si>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</si>
  <si>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</si>
  <si>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</si>
  <si>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</si>
  <si>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</si>
  <si>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</si>
  <si>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</si>
  <si>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</si>
  <si>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</si>
  <si>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</si>
  <si>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</si>
  <si>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</si>
  <si>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</si>
  <si>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</si>
  <si>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</si>
  <si>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</si>
  <si>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</si>
  <si>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</si>
  <si>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</si>
  <si>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</si>
  <si>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</si>
  <si>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</si>
  <si>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</si>
  <si>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</si>
  <si>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</si>
  <si>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</si>
  <si>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</si>
  <si>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</si>
  <si>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</si>
  <si>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</si>
  <si>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</si>
  <si>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</si>
  <si>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</si>
  <si>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</si>
  <si>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</si>
  <si>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</si>
  <si>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</si>
  <si>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</si>
  <si>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</si>
  <si>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</si>
  <si>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</si>
  <si>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</si>
  <si>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</si>
  <si>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</si>
  <si>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</si>
  <si>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</si>
  <si>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</si>
  <si>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</si>
  <si>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</si>
  <si>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</si>
  <si>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</si>
  <si>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</si>
  <si>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</si>
  <si>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</si>
  <si>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</si>
  <si>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</si>
  <si>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</si>
  <si>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</si>
  <si>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</si>
  <si>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</si>
  <si>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</si>
  <si>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</si>
  <si>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</si>
  <si>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</si>
  <si>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</si>
  <si>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</si>
  <si>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</si>
  <si>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</si>
  <si>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</si>
  <si>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</si>
  <si>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</si>
  <si>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</si>
  <si>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</si>
  <si>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</si>
  <si>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</si>
  <si>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</si>
  <si>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</si>
  <si>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</si>
  <si>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</si>
  <si>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</si>
  <si>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</si>
  <si>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</si>
  <si>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</si>
  <si>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</si>
  <si>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</si>
  <si>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</si>
  <si>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</si>
  <si>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</si>
  <si>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</si>
  <si>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</si>
  <si>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</si>
  <si>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</si>
  <si>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</si>
  <si>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</si>
  <si>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</si>
  <si>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</si>
  <si>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</si>
  <si>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</si>
  <si>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</si>
  <si>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</si>
  <si>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</si>
  <si>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</si>
  <si>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</si>
  <si>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</si>
  <si>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</si>
  <si>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</si>
  <si>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</si>
  <si>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</si>
  <si>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</si>
  <si>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</si>
  <si>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</si>
  <si>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</si>
  <si>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</si>
  <si>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</si>
  <si>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</si>
  <si>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</si>
  <si>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</si>
  <si>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</si>
  <si>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</si>
  <si>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</si>
  <si>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</si>
  <si>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</si>
  <si>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</si>
  <si>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</si>
  <si>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</si>
  <si>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</si>
  <si>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</si>
  <si>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</si>
  <si>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</si>
  <si>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</si>
  <si>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</si>
  <si>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</si>
  <si>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</si>
  <si>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</si>
  <si>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</si>
  <si>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</si>
  <si>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</si>
  <si>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</si>
  <si>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</si>
  <si>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</si>
  <si>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</si>
  <si>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</si>
  <si>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</si>
  <si>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</si>
  <si>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</si>
  <si>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</si>
  <si>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</si>
  <si>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</si>
  <si>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</si>
  <si>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</si>
  <si>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</si>
  <si>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</si>
  <si>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</si>
  <si>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</si>
  <si>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</si>
  <si>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</si>
  <si>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</si>
  <si>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</si>
  <si>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</si>
  <si>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</si>
  <si>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</si>
  <si>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</si>
  <si>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</si>
  <si>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</si>
  <si>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</si>
  <si>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</si>
  <si>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</si>
  <si>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</si>
  <si>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</si>
  <si>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</si>
  <si>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</si>
  <si>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</si>
  <si>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</si>
  <si>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</si>
  <si>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</si>
  <si>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</si>
  <si>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</si>
  <si>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</si>
  <si>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</si>
  <si>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</si>
  <si>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</si>
  <si>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</si>
  <si>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</si>
  <si>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</si>
  <si>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</si>
  <si>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</si>
  <si>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</si>
  <si>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</si>
  <si>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</si>
  <si>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</si>
  <si>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</si>
  <si>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</si>
  <si>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</si>
  <si>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</si>
  <si>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</si>
  <si>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</si>
  <si>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</si>
  <si>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</si>
  <si>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</si>
  <si>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</si>
  <si>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</si>
  <si>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</si>
  <si>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</si>
  <si>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</si>
  <si>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</si>
  <si>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</si>
  <si>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</si>
  <si>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</si>
  <si>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</si>
  <si>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</si>
  <si>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</si>
  <si>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</si>
  <si>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</si>
  <si>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</si>
  <si>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</si>
  <si>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</si>
  <si>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</si>
  <si>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</si>
  <si>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</si>
  <si>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</si>
  <si>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</si>
  <si>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</si>
  <si>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</si>
  <si>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</si>
  <si>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</si>
  <si>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</si>
  <si>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</si>
  <si>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</si>
  <si>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</si>
  <si>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</si>
  <si>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</si>
  <si>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</si>
  <si>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</si>
  <si>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</si>
  <si>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</si>
  <si>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</si>
  <si>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</si>
  <si>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</si>
  <si>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</si>
  <si>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</si>
  <si>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</si>
  <si>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</si>
  <si>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</si>
  <si>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</si>
  <si>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</si>
  <si>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</si>
  <si>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</si>
  <si>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</si>
  <si>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</si>
  <si>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</si>
  <si>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</si>
  <si>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</si>
  <si>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</si>
  <si>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</si>
  <si>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</si>
  <si>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</si>
  <si>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</si>
  <si>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</si>
  <si>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</si>
  <si>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</si>
  <si>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</si>
  <si>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</si>
  <si>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</si>
  <si>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</si>
  <si>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</si>
  <si>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</si>
  <si>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</si>
  <si>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</si>
  <si>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</si>
  <si>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</si>
  <si>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</si>
  <si>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</si>
  <si>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</si>
  <si>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</si>
  <si>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</si>
  <si>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</si>
  <si>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</si>
  <si>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</si>
  <si>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</si>
  <si>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</si>
  <si>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</si>
  <si>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</si>
  <si>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</si>
  <si>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</si>
  <si>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</si>
  <si>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</si>
  <si>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</si>
  <si>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</si>
  <si>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</si>
  <si>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</si>
  <si>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</si>
  <si>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</si>
  <si>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</si>
  <si>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</si>
  <si>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</si>
  <si>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</si>
  <si>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</si>
  <si>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</si>
  <si>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</si>
  <si>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</si>
  <si>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</si>
  <si>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</si>
  <si>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</si>
  <si>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</si>
  <si>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</si>
  <si>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</si>
  <si>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</si>
  <si>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</si>
  <si>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</si>
  <si>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</si>
  <si>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</si>
  <si>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</si>
  <si>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</si>
  <si>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</si>
  <si>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</si>
  <si>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</si>
  <si>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</si>
  <si>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</si>
  <si>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</si>
  <si>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</si>
  <si>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</si>
  <si>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</si>
  <si>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</si>
  <si>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</si>
  <si>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</si>
  <si>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</si>
  <si>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</si>
  <si>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</si>
  <si>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</si>
  <si>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</si>
  <si>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</si>
  <si>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</si>
  <si>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</si>
  <si>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</si>
  <si>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</si>
  <si>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</si>
  <si>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</si>
  <si>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</si>
  <si>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</si>
  <si>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</si>
  <si>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</si>
  <si>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</si>
  <si>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</si>
  <si>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</si>
  <si>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</si>
  <si>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</si>
  <si>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</si>
  <si>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</si>
  <si>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</si>
  <si>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</si>
  <si>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</si>
  <si>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</si>
  <si>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</si>
  <si>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</si>
  <si>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</si>
  <si>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</si>
  <si>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</si>
  <si>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</si>
  <si>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</si>
  <si>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</si>
  <si>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</si>
  <si>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</si>
  <si>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</si>
  <si>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</si>
  <si>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</si>
  <si>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</si>
  <si>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</si>
  <si>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</si>
  <si>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</si>
  <si>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</si>
  <si>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</si>
  <si>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</si>
  <si>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</si>
  <si>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</si>
  <si>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</si>
  <si>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</si>
  <si>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</si>
  <si>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</si>
  <si>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</si>
  <si>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</si>
  <si>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</si>
  <si>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</si>
  <si>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</si>
  <si>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</si>
  <si>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</si>
  <si>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</si>
  <si>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</si>
  <si>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</si>
  <si>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</si>
  <si>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</si>
  <si>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</si>
  <si>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</si>
  <si>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</si>
  <si>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</si>
  <si>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</si>
  <si>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</si>
  <si>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</si>
  <si>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</si>
  <si>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</si>
  <si>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</si>
  <si>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</si>
  <si>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</si>
  <si>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</si>
  <si>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</si>
  <si>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</si>
  <si>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</si>
  <si>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</si>
  <si>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</si>
  <si>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</si>
  <si>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</si>
  <si>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</si>
  <si>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</si>
  <si>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</si>
  <si>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</si>
  <si>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</si>
  <si>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</si>
  <si>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</si>
  <si>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</si>
  <si>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</si>
  <si>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</si>
  <si>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</si>
  <si>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</si>
  <si>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</si>
  <si>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</si>
  <si>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</si>
  <si>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</si>
  <si>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</si>
  <si>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</si>
  <si>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</si>
  <si>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</si>
  <si>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</si>
  <si>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</si>
  <si>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</si>
  <si>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</si>
  <si>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</si>
  <si>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</si>
  <si>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</si>
  <si>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</si>
  <si>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</si>
  <si>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</si>
  <si>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</si>
  <si>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</si>
  <si>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</si>
  <si>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</si>
  <si>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</si>
  <si>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</si>
  <si>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</si>
  <si>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</si>
  <si>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</si>
  <si>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</si>
  <si>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</si>
  <si>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</si>
  <si>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</si>
  <si>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</si>
  <si>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</si>
  <si>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</si>
  <si>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</si>
  <si>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</si>
  <si>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</si>
  <si>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</si>
  <si>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</si>
  <si>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</si>
  <si>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</si>
  <si>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</si>
  <si>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</si>
  <si>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</si>
  <si>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</si>
  <si>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</si>
  <si>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</si>
  <si>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</si>
  <si>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</si>
  <si>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</si>
  <si>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</si>
  <si>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</si>
  <si>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</si>
  <si>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</si>
  <si>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</si>
  <si>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</si>
  <si>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</si>
  <si>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</si>
  <si>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</si>
  <si>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</si>
  <si>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</si>
  <si>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</si>
  <si>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</si>
  <si>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</si>
  <si>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</si>
  <si>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</si>
  <si>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</si>
  <si>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</si>
  <si>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</si>
  <si>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</si>
  <si>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</si>
  <si>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</si>
  <si>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</si>
  <si>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</si>
  <si>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</si>
  <si>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</si>
  <si>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</si>
  <si>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</si>
  <si>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</si>
  <si>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</si>
  <si>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</si>
  <si>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</si>
  <si>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</si>
  <si>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</si>
  <si>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</si>
  <si>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</si>
  <si>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</si>
  <si>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</si>
  <si>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</si>
  <si>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</si>
  <si>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</si>
  <si>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</si>
  <si>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</si>
  <si>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</si>
  <si>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</si>
  <si>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</si>
  <si>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</si>
  <si>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</si>
  <si>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</si>
  <si>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</si>
  <si>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</si>
  <si>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</si>
  <si>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</si>
  <si>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</si>
  <si>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</si>
  <si>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</si>
  <si>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</si>
  <si>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</si>
  <si>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</si>
  <si>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</si>
  <si>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</si>
  <si>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</si>
  <si>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</si>
  <si>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</si>
  <si>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</si>
  <si>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</si>
  <si>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</si>
  <si>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</si>
  <si>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</si>
  <si>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</si>
  <si>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</si>
  <si>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</si>
  <si>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</si>
  <si>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</si>
  <si>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</si>
  <si>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</si>
  <si>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</si>
  <si>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</si>
  <si>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</si>
  <si>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</si>
  <si>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</si>
  <si>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</si>
  <si>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</si>
  <si>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</si>
  <si>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</si>
  <si>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</si>
  <si>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</si>
  <si>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</si>
  <si>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</si>
  <si>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</si>
  <si>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</si>
  <si>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</si>
  <si>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</si>
  <si>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</si>
  <si>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</si>
  <si>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</si>
  <si>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</si>
  <si>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</si>
  <si>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</si>
  <si>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</si>
  <si>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</si>
  <si>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</si>
  <si>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</si>
  <si>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</si>
  <si>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</si>
  <si>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</si>
  <si>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</si>
  <si>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</si>
  <si>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</si>
  <si>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</si>
  <si>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</si>
  <si>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</si>
  <si>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</si>
  <si>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</si>
  <si>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</si>
  <si>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</si>
  <si>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</si>
  <si>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</si>
  <si>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</si>
  <si>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</si>
  <si>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</si>
  <si>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</si>
  <si>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</si>
  <si>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</si>
  <si>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</si>
  <si>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</si>
  <si>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</si>
  <si>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</si>
  <si>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</si>
  <si>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</si>
  <si>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</si>
  <si>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</si>
  <si>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</si>
  <si>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</si>
  <si>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</si>
  <si>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</si>
  <si>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</si>
  <si>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</si>
  <si>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</si>
  <si>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</si>
  <si>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</si>
  <si>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</si>
  <si>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</si>
  <si>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</si>
  <si>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</si>
  <si>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</si>
  <si>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</si>
  <si>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</si>
  <si>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</si>
  <si>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</si>
  <si>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</si>
  <si>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</si>
  <si>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</si>
  <si>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</si>
  <si>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</si>
  <si>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</si>
  <si>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</si>
  <si>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</si>
  <si>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</si>
  <si>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</si>
  <si>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</si>
  <si>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</si>
  <si>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</si>
  <si>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</si>
  <si>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</si>
  <si>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</si>
  <si>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</si>
  <si>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</si>
  <si>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</si>
  <si>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</si>
  <si>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</si>
  <si>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</si>
  <si>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</si>
  <si>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</si>
  <si>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</si>
  <si>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</si>
  <si>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</si>
  <si>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</si>
  <si>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</si>
  <si>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</si>
  <si>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</si>
  <si>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</si>
  <si>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</si>
  <si>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</si>
  <si>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</si>
  <si>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</si>
  <si>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</si>
  <si>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</si>
  <si>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</si>
  <si>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</si>
  <si>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</si>
  <si>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</si>
  <si>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</si>
  <si>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</si>
  <si>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</si>
  <si>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</si>
  <si>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</si>
  <si>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</si>
  <si>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</si>
  <si>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</si>
  <si>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</si>
  <si>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</si>
  <si>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</si>
  <si>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</si>
  <si>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</si>
  <si>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</si>
  <si>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</si>
  <si>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</si>
  <si>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</si>
  <si>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</si>
  <si>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</si>
  <si>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</si>
  <si>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</si>
  <si>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</si>
  <si>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</si>
  <si>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</si>
  <si>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</si>
  <si>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</si>
  <si>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</si>
  <si>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</si>
  <si>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</si>
  <si>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</si>
  <si>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</si>
  <si>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</si>
  <si>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</si>
  <si>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</si>
  <si>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</si>
  <si>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</si>
  <si>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</si>
  <si>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</si>
  <si>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</si>
  <si>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</si>
  <si>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</si>
  <si>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</si>
  <si>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</si>
  <si>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</si>
  <si>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</si>
  <si>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</si>
  <si>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</si>
  <si>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</si>
  <si>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</si>
  <si>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</si>
  <si>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</si>
  <si>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</si>
  <si>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</si>
  <si>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</si>
  <si>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</si>
  <si>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</si>
  <si>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</si>
  <si>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</si>
  <si>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</si>
  <si>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</si>
  <si>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</si>
  <si>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</si>
  <si>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</si>
  <si>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</si>
  <si>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</si>
  <si>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</si>
  <si>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</si>
  <si>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</si>
  <si>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</si>
  <si>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</si>
  <si>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</si>
  <si>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</si>
  <si>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</si>
  <si>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</si>
  <si>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</si>
  <si>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</si>
  <si>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</si>
  <si>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</si>
  <si>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</si>
  <si>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</si>
  <si>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</si>
  <si>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</si>
  <si>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</si>
  <si>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</si>
  <si>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</si>
  <si>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</si>
  <si>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</si>
  <si>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</si>
  <si>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</si>
  <si>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</si>
  <si>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</si>
  <si>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</si>
  <si>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</si>
  <si>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</si>
  <si>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</si>
  <si>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</si>
  <si>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</si>
  <si>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</si>
  <si>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</si>
  <si>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</si>
  <si>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</si>
  <si>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</si>
  <si>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</si>
  <si>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</si>
  <si>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</si>
  <si>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</si>
  <si>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</si>
  <si>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</si>
  <si>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</si>
  <si>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</si>
  <si>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</si>
  <si>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</si>
  <si>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</si>
  <si>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</si>
  <si>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</si>
  <si>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</si>
  <si>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</si>
  <si>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</si>
  <si>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</si>
  <si>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</si>
  <si>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</si>
  <si>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</si>
  <si>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</si>
  <si>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</si>
  <si>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</si>
  <si>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</si>
  <si>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</si>
  <si>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</si>
  <si>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</si>
  <si>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</si>
  <si>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</si>
  <si>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</si>
  <si>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</si>
  <si>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</si>
  <si>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</si>
  <si>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</si>
  <si>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</si>
  <si>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</si>
  <si>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</si>
  <si>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</si>
  <si>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</si>
  <si>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</si>
  <si>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</si>
  <si>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</si>
  <si>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</si>
  <si>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</si>
  <si>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</si>
  <si>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</si>
  <si>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</si>
  <si>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</si>
  <si>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</si>
  <si>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</si>
  <si>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</si>
  <si>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</si>
  <si>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</si>
  <si>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</si>
  <si>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</si>
  <si>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</si>
  <si>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</si>
  <si>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</si>
  <si>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</si>
  <si>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</si>
  <si>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</si>
  <si>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</si>
  <si>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</si>
  <si>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</si>
  <si>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</si>
  <si>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</si>
  <si>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</si>
  <si>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</si>
  <si>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</si>
  <si>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</si>
  <si>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</si>
  <si>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</si>
  <si>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</si>
  <si>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</si>
  <si>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</si>
  <si>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</si>
  <si>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</si>
  <si>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</si>
  <si>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</si>
  <si>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</si>
  <si>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</si>
  <si>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</si>
  <si>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</si>
  <si>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</si>
  <si>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</si>
  <si>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</si>
  <si>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</si>
  <si>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</si>
  <si>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</si>
  <si>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</si>
  <si>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</si>
  <si>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</si>
  <si>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</si>
  <si>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</si>
  <si>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</si>
  <si>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</si>
  <si>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</si>
  <si>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</si>
  <si>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</si>
  <si>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</si>
  <si>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</si>
  <si>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</si>
  <si>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</si>
  <si>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</si>
  <si>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</si>
  <si>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</si>
  <si>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</si>
  <si>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</si>
  <si>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</si>
  <si>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</si>
  <si>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</si>
  <si>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</si>
  <si>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</si>
  <si>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</si>
  <si>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</si>
  <si>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</si>
  <si>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</si>
  <si>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</si>
  <si>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</si>
  <si>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</si>
  <si>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</si>
  <si>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</si>
  <si>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</si>
  <si>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</si>
  <si>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</si>
  <si>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</si>
  <si>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</si>
  <si>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</si>
  <si>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</si>
  <si>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</si>
  <si>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</si>
  <si>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</si>
  <si>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</si>
  <si>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</si>
  <si>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</si>
  <si>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</si>
  <si>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</si>
  <si>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</si>
  <si>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</si>
  <si>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</si>
  <si>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</si>
  <si>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</si>
  <si>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</si>
  <si>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</si>
  <si>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</si>
  <si>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</si>
  <si>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</si>
  <si>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</si>
  <si>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</si>
  <si>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</si>
  <si>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</si>
  <si>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</si>
  <si>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</si>
  <si>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</si>
  <si>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</si>
  <si>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</si>
  <si>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</si>
  <si>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</si>
  <si>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</si>
  <si>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</si>
  <si>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</si>
  <si>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</si>
  <si>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</si>
  <si>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</si>
  <si>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</si>
  <si>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</si>
  <si>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</si>
  <si>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</si>
  <si>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</si>
  <si>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</si>
  <si>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</si>
  <si>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</si>
  <si>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</si>
  <si>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</si>
  <si>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</si>
  <si>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</si>
  <si>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</si>
  <si>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</si>
  <si>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</si>
  <si>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</si>
  <si>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</si>
  <si>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</si>
  <si>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</si>
  <si>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</si>
  <si>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</si>
  <si>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</si>
  <si>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</si>
  <si>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</si>
  <si>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</si>
  <si>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</si>
  <si>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</si>
  <si>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</si>
  <si>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</si>
  <si>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</si>
  <si>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</si>
  <si>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</si>
  <si>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</si>
  <si>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</si>
  <si>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</si>
  <si>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</si>
  <si>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</si>
  <si>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</si>
  <si>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</si>
  <si>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</si>
  <si>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</si>
  <si>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</si>
  <si>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</si>
  <si>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</si>
  <si>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</si>
  <si>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</si>
  <si>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</si>
  <si>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</si>
  <si>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</si>
  <si>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</si>
  <si>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</si>
  <si>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</si>
  <si>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</si>
  <si>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</si>
  <si>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</si>
  <si>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</si>
  <si>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</si>
  <si>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</si>
  <si>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</si>
  <si>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</si>
  <si>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</si>
  <si>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</si>
  <si>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</si>
  <si>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</si>
  <si>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</si>
  <si>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</si>
  <si>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</si>
  <si>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</si>
  <si>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</si>
  <si>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</si>
  <si>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</si>
  <si>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</si>
  <si>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</si>
  <si>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</si>
  <si>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</si>
  <si>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</si>
  <si>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</si>
  <si>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</si>
  <si>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</si>
  <si>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</si>
  <si>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</si>
  <si>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</si>
  <si>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</si>
  <si>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</si>
  <si>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</si>
  <si>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</si>
  <si>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</si>
  <si>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</si>
  <si>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</si>
  <si>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</si>
  <si>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</si>
  <si>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</si>
  <si>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</si>
  <si>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</si>
  <si>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</si>
  <si>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</si>
  <si>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</si>
  <si>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</si>
  <si>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</si>
  <si>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</si>
  <si>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</si>
  <si>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</si>
  <si>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</si>
  <si>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</si>
  <si>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</si>
  <si>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</si>
  <si>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</si>
  <si>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</si>
  <si>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</si>
  <si>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</si>
  <si>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</si>
  <si>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</si>
  <si>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</si>
  <si>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</si>
  <si>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</si>
  <si>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</si>
  <si>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</si>
  <si>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</si>
  <si>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</si>
  <si>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</si>
  <si>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</si>
  <si>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</si>
  <si>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</si>
  <si>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</si>
  <si>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</si>
  <si>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</si>
  <si>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</si>
  <si>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</si>
  <si>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</si>
  <si>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</si>
  <si>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</si>
  <si>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</si>
  <si>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</si>
  <si>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</si>
  <si>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</si>
  <si>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</si>
  <si>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</si>
  <si>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</si>
  <si>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</si>
  <si>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</si>
  <si>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</si>
  <si>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</si>
  <si>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</si>
  <si>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</si>
  <si>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</si>
  <si>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</si>
  <si>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</si>
  <si>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</si>
  <si>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</si>
  <si>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</si>
  <si>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</si>
  <si>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</si>
  <si>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</si>
  <si>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</si>
  <si>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</si>
  <si>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</si>
  <si>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</si>
  <si>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</si>
  <si>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</si>
  <si>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</si>
  <si>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</si>
  <si>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</si>
  <si>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</si>
  <si>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</si>
  <si>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</si>
  <si>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</si>
  <si>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</si>
  <si>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</si>
  <si>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</si>
  <si>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</si>
  <si>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</si>
  <si>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</si>
  <si>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</si>
  <si>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</si>
  <si>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</si>
  <si>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</si>
  <si>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</si>
  <si>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</si>
  <si>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</si>
  <si>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</si>
  <si>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</si>
  <si>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</si>
  <si>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</si>
  <si>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</si>
  <si>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</si>
  <si>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</si>
  <si>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</si>
  <si>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</si>
  <si>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</si>
  <si>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</si>
  <si>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</si>
  <si>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</si>
  <si>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</si>
  <si>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</si>
  <si>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</si>
  <si>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</si>
  <si>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</si>
  <si>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</si>
  <si>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</si>
  <si>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</si>
  <si>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</si>
  <si>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</si>
  <si>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</si>
  <si>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</si>
  <si>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</si>
  <si>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</si>
  <si>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</si>
  <si>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</si>
  <si>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</si>
  <si>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</si>
  <si>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</si>
  <si>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</si>
  <si>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</si>
  <si>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</si>
  <si>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</si>
  <si>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</si>
  <si>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</si>
  <si>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</si>
  <si>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</si>
  <si>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</si>
  <si>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</si>
  <si>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</si>
  <si>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</si>
  <si>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</si>
  <si>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</si>
  <si>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</si>
  <si>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</si>
  <si>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</si>
  <si>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</si>
  <si>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</si>
  <si>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</si>
  <si>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</si>
  <si>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</si>
  <si>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</si>
  <si>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</si>
  <si>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</si>
  <si>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</si>
  <si>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</si>
  <si>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</si>
  <si>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</si>
  <si>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</si>
  <si>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</si>
  <si>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</si>
  <si>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</si>
  <si>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</si>
  <si>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</si>
  <si>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</si>
  <si>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</si>
  <si>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</si>
  <si>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</si>
  <si>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</si>
  <si>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</si>
  <si>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</si>
  <si>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</si>
  <si>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</si>
  <si>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</si>
  <si>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</si>
  <si>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</si>
  <si>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</si>
  <si>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</si>
  <si>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</si>
  <si>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</si>
  <si>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</si>
  <si>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</si>
  <si>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</si>
  <si>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</si>
  <si>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</si>
  <si>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</si>
  <si>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</si>
  <si>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</si>
  <si>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</si>
  <si>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</si>
  <si>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</si>
  <si>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</si>
  <si>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</si>
  <si>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</si>
  <si>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</si>
  <si>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</si>
  <si>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</si>
  <si>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</si>
  <si>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</si>
  <si>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</si>
  <si>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</si>
  <si>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</si>
  <si>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</si>
  <si>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</si>
  <si>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</si>
  <si>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</si>
  <si>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</si>
  <si>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</si>
  <si>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</si>
  <si>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</si>
  <si>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</si>
  <si>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</si>
  <si>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</si>
  <si>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</si>
  <si>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</si>
  <si>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</si>
  <si>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</si>
  <si>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</si>
  <si>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</si>
  <si>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</si>
  <si>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</si>
  <si>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</si>
  <si>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</si>
  <si>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</si>
  <si>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</si>
  <si>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</si>
  <si>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</si>
  <si>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</si>
  <si>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</si>
  <si>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</si>
  <si>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</si>
  <si>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</si>
  <si>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</si>
  <si>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</si>
  <si>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</si>
  <si>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</si>
  <si>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</si>
  <si>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</si>
  <si>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</si>
  <si>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</si>
  <si>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</si>
  <si>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</si>
  <si>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</si>
  <si>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</si>
  <si>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</si>
  <si>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</si>
  <si>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</si>
  <si>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</si>
  <si>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</si>
  <si>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</si>
  <si>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</si>
  <si>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</si>
  <si>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</si>
  <si>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</si>
  <si>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</si>
  <si>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</si>
  <si>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</si>
  <si>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</si>
  <si>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</si>
  <si>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</si>
  <si>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</si>
  <si>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</si>
  <si>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</si>
  <si>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</si>
  <si>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</si>
  <si>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</si>
  <si>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</si>
  <si>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</si>
  <si>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</si>
  <si>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</si>
  <si>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</si>
  <si>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</si>
  <si>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</si>
  <si>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</si>
  <si>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</si>
  <si>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</si>
  <si>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</si>
  <si>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</si>
  <si>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</si>
  <si>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</si>
  <si>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</si>
  <si>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</si>
  <si>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</si>
  <si>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</si>
  <si>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</si>
  <si>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</si>
  <si>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</si>
  <si>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</si>
  <si>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</si>
  <si>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</si>
  <si>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</si>
  <si>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</si>
  <si>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</si>
  <si>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</si>
  <si>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</si>
  <si>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</si>
  <si>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</si>
  <si>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</si>
  <si>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</si>
  <si>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</si>
  <si>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</si>
  <si>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</si>
  <si>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</si>
  <si>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</si>
  <si>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</si>
  <si>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</si>
  <si>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</si>
  <si>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</si>
  <si>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</si>
  <si>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</si>
  <si>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</si>
  <si>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</si>
  <si>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</si>
  <si>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</si>
  <si>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</si>
  <si>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</si>
  <si>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</si>
  <si>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</si>
  <si>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</si>
  <si>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</si>
  <si>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</si>
  <si>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</si>
  <si>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</si>
  <si>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</si>
  <si>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</si>
  <si>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</si>
  <si>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</si>
  <si>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</si>
  <si>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</si>
  <si>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</si>
  <si>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</si>
  <si>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</si>
  <si>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</si>
  <si>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</si>
  <si>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</si>
  <si>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</si>
  <si>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</si>
  <si>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</si>
  <si>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</si>
  <si>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</si>
  <si>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</si>
  <si>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</si>
  <si>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</si>
  <si>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</si>
  <si>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</si>
  <si>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</si>
  <si>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</si>
  <si>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</si>
  <si>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</si>
  <si>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</si>
  <si>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</si>
  <si>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</si>
  <si>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</si>
  <si>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</si>
  <si>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</si>
  <si>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</si>
  <si>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</si>
  <si>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</si>
  <si>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</si>
  <si>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</si>
  <si>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</si>
  <si>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</si>
  <si>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</si>
  <si>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</si>
  <si>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</si>
  <si>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</si>
  <si>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</si>
  <si>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</si>
  <si>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</si>
  <si>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</si>
  <si>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</si>
  <si>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</si>
  <si>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</si>
  <si>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</si>
  <si>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</si>
  <si>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</si>
  <si>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</si>
  <si>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</si>
  <si>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</si>
  <si>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</si>
  <si>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</si>
  <si>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</si>
  <si>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</si>
  <si>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</si>
  <si>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</si>
  <si>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</si>
  <si>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</si>
  <si>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</si>
  <si>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</si>
  <si>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</si>
  <si>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</si>
  <si>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</si>
  <si>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</si>
  <si>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</si>
  <si>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</si>
  <si>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</si>
  <si>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</si>
  <si>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</si>
  <si>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</si>
  <si>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</si>
  <si>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</si>
  <si>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</si>
  <si>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</si>
  <si>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</si>
  <si>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</si>
  <si>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</si>
  <si>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</si>
  <si>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</si>
  <si>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</si>
  <si>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</si>
  <si>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</si>
  <si>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</si>
  <si>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</si>
  <si>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</si>
  <si>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</si>
  <si>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</si>
  <si>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</si>
  <si>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</si>
  <si>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</si>
  <si>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</si>
  <si>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</si>
  <si>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</si>
  <si>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</si>
  <si>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</si>
  <si>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</si>
  <si>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</si>
  <si>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</si>
  <si>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</si>
  <si>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</si>
  <si>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</si>
  <si>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</si>
  <si>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</si>
  <si>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</si>
  <si>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</si>
  <si>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</si>
  <si>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</si>
  <si>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</si>
  <si>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</si>
  <si>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</si>
  <si>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</si>
  <si>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</si>
  <si>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</si>
  <si>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</si>
  <si>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</si>
  <si>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</si>
  <si>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</si>
  <si>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</si>
  <si>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</si>
  <si>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</si>
  <si>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</si>
  <si>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</si>
  <si>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</si>
  <si>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</si>
  <si>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</si>
  <si>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</si>
  <si>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</si>
  <si>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</si>
  <si>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</si>
  <si>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</si>
  <si>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</si>
  <si>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</si>
  <si>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</si>
  <si>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</si>
  <si>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</si>
  <si>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</si>
  <si>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</si>
  <si>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</si>
  <si>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</si>
  <si>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</si>
  <si>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</si>
  <si>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</si>
  <si>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</si>
  <si>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</si>
  <si>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</si>
  <si>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</si>
  <si>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</si>
  <si>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</si>
  <si>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</si>
  <si>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</si>
  <si>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</si>
  <si>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</si>
  <si>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</si>
  <si>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</si>
  <si>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</si>
  <si>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</si>
  <si>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</si>
  <si>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</si>
  <si>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</si>
  <si>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</si>
  <si>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</si>
  <si>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</si>
  <si>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</si>
  <si>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</si>
  <si>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</si>
  <si>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</si>
  <si>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</si>
  <si>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</si>
  <si>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</si>
  <si>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</si>
  <si>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</si>
  <si>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</si>
  <si>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</si>
  <si>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</si>
  <si>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</si>
  <si>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</si>
  <si>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</si>
  <si>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</si>
  <si>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</si>
  <si>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</si>
  <si>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</si>
  <si>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</si>
  <si>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</si>
  <si>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</si>
  <si>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</si>
  <si>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</si>
  <si>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</si>
  <si>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</si>
  <si>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</si>
  <si>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</si>
  <si>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</si>
  <si>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</si>
  <si>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</si>
  <si>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</si>
  <si>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</si>
  <si>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</si>
  <si>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</si>
  <si>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</si>
  <si>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</si>
  <si>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</si>
  <si>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</si>
  <si>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</si>
  <si>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</si>
  <si>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</si>
  <si>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</si>
  <si>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</si>
  <si>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</si>
  <si>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</si>
  <si>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</si>
  <si>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</si>
  <si>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</si>
  <si>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</si>
  <si>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</si>
  <si>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</si>
  <si>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</si>
  <si>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</si>
  <si>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</si>
  <si>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</si>
  <si>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</si>
  <si>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</si>
  <si>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</si>
  <si>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</si>
  <si>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</si>
  <si>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</si>
  <si>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</si>
  <si>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</si>
  <si>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</si>
  <si>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</si>
  <si>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</si>
  <si>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</si>
  <si>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</si>
  <si>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</si>
  <si>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</si>
  <si>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</si>
  <si>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</si>
  <si>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</si>
  <si>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</si>
  <si>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</si>
  <si>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</si>
  <si>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</si>
  <si>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</si>
  <si>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</si>
  <si>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</si>
  <si>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</si>
  <si>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</si>
  <si>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</si>
  <si>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</si>
  <si>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</si>
  <si>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</si>
  <si>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</si>
  <si>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</si>
  <si>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</si>
  <si>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</si>
  <si>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</si>
  <si>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</si>
  <si>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</si>
  <si>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</si>
  <si>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</si>
  <si>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</si>
  <si>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</si>
  <si>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</si>
  <si>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</si>
  <si>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</si>
  <si>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</si>
  <si>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</si>
  <si>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</si>
  <si>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</si>
  <si>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</si>
  <si>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</si>
  <si>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</si>
  <si>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</si>
  <si>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</si>
  <si>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</si>
  <si>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</si>
  <si>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</si>
  <si>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</si>
  <si>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</si>
  <si>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</si>
  <si>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</si>
  <si>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</si>
  <si>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</si>
  <si>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</si>
  <si>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</si>
  <si>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</si>
  <si>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</si>
  <si>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</si>
  <si>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</si>
  <si>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</si>
  <si>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</si>
  <si>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</si>
  <si>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</si>
  <si>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</si>
  <si>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</si>
  <si>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</si>
  <si>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</si>
  <si>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</si>
  <si>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</si>
  <si>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</si>
  <si>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</si>
  <si>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</si>
  <si>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</si>
  <si>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</si>
  <si>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</si>
  <si>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</si>
  <si>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</si>
  <si>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</si>
  <si>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</si>
  <si>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</si>
  <si>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</si>
  <si>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</si>
  <si>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</si>
  <si>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</si>
  <si>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</si>
  <si>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</si>
  <si>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</si>
  <si>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</si>
  <si>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</si>
  <si>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</si>
  <si>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</si>
  <si>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</si>
  <si>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</si>
  <si>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</si>
  <si>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</si>
  <si>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</si>
  <si>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</si>
  <si>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</si>
  <si>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</si>
  <si>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</si>
  <si>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</si>
  <si>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</si>
  <si>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</si>
  <si>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</si>
  <si>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</si>
  <si>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</si>
  <si>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</si>
  <si>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</si>
  <si>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</si>
  <si>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</si>
  <si>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</si>
  <si>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</si>
  <si>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</si>
  <si>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</si>
  <si>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</si>
  <si>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</si>
  <si>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</si>
  <si>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</si>
  <si>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</si>
  <si>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</si>
  <si>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</si>
  <si>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</si>
  <si>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</si>
  <si>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</si>
  <si>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</si>
  <si>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</si>
  <si>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</si>
  <si>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</si>
  <si>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</si>
  <si>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</si>
  <si>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</si>
  <si>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</si>
  <si>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</si>
  <si>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</si>
  <si>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</si>
  <si>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</si>
  <si>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</si>
  <si>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</si>
  <si>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</si>
  <si>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</si>
  <si>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</si>
  <si>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</si>
  <si>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</si>
  <si>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</si>
  <si>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</si>
  <si>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</si>
  <si>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</si>
  <si>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</si>
  <si>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</si>
  <si>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</si>
  <si>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</si>
  <si>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</si>
  <si>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</si>
  <si>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</si>
  <si>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</si>
  <si>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</si>
  <si>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</si>
  <si>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</si>
  <si>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</si>
  <si>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</si>
  <si>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</si>
  <si>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</si>
  <si>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</si>
  <si>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</si>
  <si>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</si>
  <si>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</si>
  <si>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</si>
  <si>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</si>
  <si>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</si>
  <si>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</si>
  <si>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</si>
  <si>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</si>
  <si>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</si>
  <si>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</si>
  <si>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</si>
  <si>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</si>
  <si>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</si>
  <si>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</si>
  <si>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</si>
  <si>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</si>
  <si>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</si>
  <si>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</si>
  <si>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</si>
  <si>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</si>
  <si>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</si>
  <si>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</si>
  <si>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</si>
  <si>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</si>
  <si>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</si>
  <si>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</si>
  <si>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</si>
  <si>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</si>
  <si>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</si>
  <si>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</si>
  <si>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</si>
  <si>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</si>
  <si>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</si>
  <si>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</si>
  <si>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</si>
  <si>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</si>
  <si>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</si>
  <si>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</si>
  <si>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</si>
  <si>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</si>
  <si>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</si>
  <si>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</si>
  <si>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</si>
  <si>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</si>
  <si>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</si>
  <si>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</si>
  <si>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</si>
  <si>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</si>
  <si>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</si>
  <si>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</si>
  <si>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</si>
  <si>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</si>
  <si>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</si>
  <si>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</si>
  <si>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</si>
  <si>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</si>
  <si>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</si>
  <si>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</si>
  <si>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</si>
  <si>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</si>
  <si>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</si>
  <si>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</si>
  <si>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</si>
  <si>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</si>
  <si>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</si>
  <si>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</si>
  <si>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</si>
  <si>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</si>
  <si>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</si>
  <si>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</si>
  <si>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</si>
  <si>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</si>
  <si>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</si>
  <si>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</si>
  <si>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</si>
  <si>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</si>
  <si>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</si>
  <si>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</si>
  <si>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</si>
  <si>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</si>
  <si>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</si>
  <si>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</si>
  <si>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</si>
  <si>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</si>
  <si>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</si>
  <si>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</si>
  <si>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</si>
  <si>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</si>
  <si>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</si>
  <si>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</si>
  <si>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</si>
  <si>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</si>
  <si>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</si>
  <si>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</si>
  <si>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</si>
  <si>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</si>
  <si>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</si>
  <si>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</si>
  <si>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</si>
  <si>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</si>
  <si>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</si>
  <si>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</si>
  <si>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</si>
  <si>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</si>
  <si>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</si>
  <si>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</si>
  <si>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</si>
  <si>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</si>
  <si>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</si>
  <si>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</si>
  <si>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</si>
  <si>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</si>
  <si>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</si>
  <si>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</si>
  <si>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</si>
  <si>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</si>
  <si>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</si>
  <si>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</si>
  <si>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</si>
  <si>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</si>
  <si>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</si>
  <si>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</si>
  <si>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</si>
  <si>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</si>
  <si>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</si>
  <si>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</si>
  <si>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</si>
  <si>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</si>
  <si>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</si>
  <si>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</si>
  <si>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</si>
  <si>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</si>
  <si>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</si>
  <si>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</si>
  <si>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</si>
  <si>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</si>
  <si>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</si>
  <si>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</si>
  <si>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</si>
  <si>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</si>
  <si>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</si>
  <si>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</si>
  <si>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</si>
  <si>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</si>
  <si>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</si>
  <si>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</si>
  <si>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</si>
  <si>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</si>
  <si>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</si>
  <si>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</si>
  <si>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</si>
  <si>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</si>
  <si>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</si>
  <si>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</si>
  <si>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</si>
  <si>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</si>
  <si>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</si>
  <si>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</si>
  <si>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</si>
  <si>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</si>
  <si>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</si>
  <si>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</si>
  <si>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</si>
  <si>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</si>
  <si>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</si>
  <si>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</si>
  <si>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</si>
  <si>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</si>
  <si>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</si>
  <si>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</si>
  <si>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</si>
  <si>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</si>
  <si>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</si>
  <si>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</si>
  <si>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</si>
  <si>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</si>
  <si>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</si>
  <si>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</si>
  <si>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</si>
  <si>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</si>
  <si>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</si>
  <si>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</si>
  <si>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</si>
  <si>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</si>
  <si>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</si>
  <si>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</si>
  <si>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</si>
  <si>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</si>
  <si>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</si>
  <si>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</si>
  <si>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</si>
  <si>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</si>
  <si>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</si>
  <si>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</si>
  <si>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</si>
  <si>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</si>
  <si>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</si>
  <si>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</si>
  <si>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</si>
  <si>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</si>
  <si>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</si>
  <si>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</si>
  <si>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</si>
  <si>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</si>
  <si>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</si>
  <si>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</si>
  <si>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</si>
  <si>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</si>
  <si>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</si>
  <si>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</si>
  <si>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</si>
  <si>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</si>
  <si>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</si>
  <si>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</si>
  <si>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</si>
  <si>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</si>
  <si>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</si>
  <si>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</si>
  <si>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</si>
  <si>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</si>
  <si>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</si>
  <si>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</si>
  <si>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</si>
  <si>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</si>
  <si>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</si>
  <si>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</si>
  <si>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</si>
  <si>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</si>
  <si>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</si>
  <si>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</si>
  <si>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</si>
  <si>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</si>
  <si>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</si>
  <si>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</si>
  <si>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</si>
  <si>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</si>
  <si>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</si>
  <si>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</si>
  <si>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</si>
  <si>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</si>
  <si>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</si>
  <si>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</si>
  <si>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</si>
  <si>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</si>
  <si>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</si>
  <si>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</si>
  <si>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</si>
  <si>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</si>
  <si>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</si>
  <si>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</si>
  <si>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</si>
  <si>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</si>
  <si>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</si>
  <si>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</si>
  <si>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</si>
  <si>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</si>
  <si>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</si>
  <si>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</si>
  <si>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</si>
  <si>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</si>
  <si>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</si>
  <si>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</si>
  <si>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</si>
  <si>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</si>
  <si>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</si>
  <si>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</si>
  <si>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</si>
  <si>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</si>
  <si>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</si>
  <si>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</si>
  <si>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</si>
  <si>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</si>
  <si>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</si>
  <si>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</si>
  <si>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</si>
  <si>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</si>
  <si>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</si>
  <si>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</si>
  <si>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</si>
  <si>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</si>
  <si>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</si>
  <si>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</si>
  <si>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</si>
  <si>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</si>
  <si>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</si>
  <si>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</si>
  <si>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</si>
  <si>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</si>
  <si>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</si>
  <si>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</si>
  <si>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</si>
  <si>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</si>
  <si>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</si>
  <si>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</si>
  <si>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</si>
  <si>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</si>
  <si>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</si>
  <si>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</si>
  <si>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</si>
  <si>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</si>
  <si>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</si>
  <si>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</si>
  <si>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</si>
  <si>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</si>
  <si>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</si>
  <si>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</si>
  <si>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</si>
  <si>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</si>
  <si>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</si>
  <si>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</si>
  <si>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</si>
  <si>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</si>
  <si>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</si>
  <si>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</si>
  <si>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</si>
  <si>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</si>
  <si>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</si>
  <si>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</si>
  <si>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</si>
  <si>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</si>
  <si>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</si>
  <si>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</si>
  <si>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</si>
  <si>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</si>
  <si>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</si>
  <si>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</si>
  <si>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</si>
  <si>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</si>
  <si>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</si>
  <si>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</si>
  <si>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</si>
  <si>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</si>
  <si>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</si>
  <si>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</si>
  <si>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</si>
  <si>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</si>
  <si>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</si>
  <si>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</si>
  <si>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</si>
  <si>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</si>
  <si>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</si>
  <si>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</si>
  <si>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</si>
  <si>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</si>
  <si>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</si>
  <si>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</si>
  <si>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</si>
  <si>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</si>
  <si>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</si>
  <si>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</si>
  <si>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</si>
  <si>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</si>
  <si>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</si>
  <si>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</si>
  <si>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</si>
  <si>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</si>
  <si>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</si>
  <si>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</si>
  <si>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</si>
  <si>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</si>
  <si>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</si>
  <si>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</si>
  <si>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</si>
  <si>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</si>
  <si>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</si>
  <si>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</si>
  <si>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</si>
  <si>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</si>
  <si>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</si>
  <si>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</si>
  <si>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</si>
  <si>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</si>
  <si>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</si>
  <si>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</si>
  <si>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</si>
  <si>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</si>
  <si>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</si>
  <si>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</si>
  <si>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</si>
  <si>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</si>
  <si>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</si>
  <si>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</si>
  <si>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</si>
  <si>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</si>
  <si>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</si>
  <si>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</si>
  <si>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</si>
  <si>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</si>
  <si>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</si>
  <si>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</si>
  <si>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</si>
  <si>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</si>
  <si>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</si>
  <si>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</si>
  <si>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</si>
  <si>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</si>
  <si>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</si>
  <si>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</si>
  <si>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</si>
  <si>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</si>
  <si>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</si>
  <si>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</si>
  <si>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</si>
  <si>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</si>
  <si>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</si>
  <si>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</si>
  <si>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</si>
  <si>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</si>
  <si>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</si>
  <si>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</si>
  <si>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</si>
  <si>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</si>
  <si>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</si>
  <si>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</si>
  <si>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</si>
  <si>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</si>
  <si>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</si>
  <si>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</si>
  <si>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</si>
  <si>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</si>
  <si>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</si>
  <si>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</si>
  <si>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</si>
  <si>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</si>
  <si>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</si>
  <si>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</si>
  <si>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</si>
  <si>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</si>
  <si>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</si>
  <si>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</si>
  <si>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</si>
  <si>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</si>
  <si>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</si>
  <si>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</si>
  <si>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</si>
  <si>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</si>
  <si>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</si>
  <si>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</si>
  <si>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</si>
  <si>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</si>
  <si>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</si>
  <si>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</si>
  <si>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</si>
  <si>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</si>
  <si>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</si>
  <si>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</si>
  <si>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</si>
  <si>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</si>
  <si>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</si>
  <si>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</si>
  <si>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</si>
  <si>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</si>
  <si>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</si>
  <si>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</si>
  <si>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</si>
  <si>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</si>
  <si>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</si>
  <si>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</si>
  <si>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</si>
  <si>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</si>
  <si>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</si>
  <si>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</si>
  <si>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</si>
  <si>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</si>
  <si>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</si>
  <si>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</si>
  <si>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</si>
  <si>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</si>
  <si>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</si>
  <si>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</si>
  <si>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</si>
  <si>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</si>
  <si>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</si>
  <si>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</si>
  <si>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</si>
  <si>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</si>
  <si>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</si>
  <si>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</si>
  <si>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</si>
  <si>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</si>
  <si>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</si>
  <si>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</si>
  <si>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</si>
  <si>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</si>
  <si>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</si>
  <si>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</si>
  <si>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</si>
  <si>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</si>
  <si>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</si>
  <si>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</si>
  <si>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</si>
  <si>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</si>
  <si>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</si>
  <si>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</si>
  <si>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</si>
  <si>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</si>
  <si>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</si>
  <si>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</si>
  <si>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</si>
  <si>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</si>
  <si>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</si>
  <si>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</si>
  <si>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</si>
  <si>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</si>
  <si>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</si>
  <si>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</si>
  <si>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</si>
  <si>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</si>
  <si>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</si>
  <si>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</si>
  <si>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</si>
  <si>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</si>
  <si>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</si>
  <si>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</si>
  <si>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</si>
  <si>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</si>
  <si>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</si>
  <si>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</si>
  <si>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</si>
  <si>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</si>
  <si>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</si>
  <si>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</si>
  <si>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</si>
  <si>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</si>
  <si>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</si>
  <si>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</si>
  <si>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</si>
  <si>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</si>
  <si>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</si>
  <si>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</si>
  <si>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</si>
  <si>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</si>
  <si>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</si>
  <si>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</si>
  <si>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</si>
  <si>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</si>
  <si>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</si>
  <si>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</si>
  <si>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</si>
  <si>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</si>
  <si>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</si>
  <si>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</si>
  <si>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</si>
  <si>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</si>
  <si>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</si>
  <si>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</si>
  <si>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</si>
  <si>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</si>
  <si>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</si>
  <si>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</si>
  <si>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</si>
  <si>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</si>
  <si>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</si>
  <si>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</si>
  <si>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</si>
  <si>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</si>
  <si>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</si>
  <si>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</si>
  <si>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</si>
  <si>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</si>
  <si>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</si>
  <si>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</si>
  <si>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</si>
  <si>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</si>
  <si>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</si>
  <si>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</si>
  <si>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</si>
  <si>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</si>
  <si>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</si>
  <si>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</si>
  <si>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</si>
  <si>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</si>
  <si>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</si>
  <si>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</si>
  <si>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</si>
  <si>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</si>
  <si>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</si>
  <si>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</si>
  <si>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</si>
  <si>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</si>
  <si>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</si>
  <si>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</si>
  <si>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</si>
  <si>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</si>
  <si>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</si>
  <si>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</si>
  <si>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</si>
  <si>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</si>
  <si>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</si>
  <si>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</si>
  <si>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</si>
  <si>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</si>
  <si>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</si>
  <si>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</si>
  <si>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</si>
  <si>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</si>
  <si>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</si>
  <si>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</si>
  <si>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</si>
  <si>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</si>
  <si>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</si>
  <si>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</si>
  <si>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</si>
  <si>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</si>
  <si>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</si>
  <si>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</si>
  <si>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</si>
  <si>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</si>
  <si>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</si>
  <si>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</si>
  <si>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</si>
  <si>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</si>
  <si>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</si>
  <si>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</si>
  <si>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</si>
  <si>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</si>
  <si>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</si>
  <si>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</si>
  <si>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</si>
  <si>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</si>
  <si>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</si>
  <si>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</si>
  <si>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</si>
  <si>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</si>
  <si>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</si>
  <si>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</si>
  <si>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</si>
  <si>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</si>
  <si>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</si>
  <si>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</si>
  <si>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</si>
  <si>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</si>
  <si>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</si>
  <si>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</si>
  <si>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</si>
  <si>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</si>
  <si>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</si>
  <si>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</si>
  <si>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</si>
  <si>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</si>
  <si>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</si>
  <si>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</si>
  <si>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</si>
  <si>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</si>
  <si>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</si>
  <si>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</si>
  <si>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</si>
  <si>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</si>
  <si>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</si>
  <si>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</si>
  <si>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</si>
  <si>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</si>
  <si>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</si>
  <si>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</si>
  <si>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</si>
  <si>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</si>
  <si>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</si>
  <si>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</si>
  <si>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</si>
  <si>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</si>
  <si>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</si>
  <si>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</si>
  <si>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</si>
  <si>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</si>
  <si>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</si>
  <si>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</si>
  <si>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</si>
  <si>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</si>
  <si>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</si>
  <si>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</si>
  <si>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</si>
  <si>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</si>
  <si>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</si>
  <si>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</si>
  <si>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</si>
  <si>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</si>
  <si>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</si>
  <si>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</si>
  <si>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</si>
  <si>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</si>
  <si>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</si>
  <si>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</si>
  <si>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</si>
  <si>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</si>
  <si>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</si>
  <si>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</si>
  <si>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</si>
  <si>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</si>
  <si>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</si>
  <si>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</si>
  <si>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</si>
  <si>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</si>
  <si>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</si>
  <si>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</si>
  <si>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</si>
  <si>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</si>
  <si>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</si>
  <si>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</si>
  <si>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</si>
  <si>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</si>
  <si>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</si>
  <si>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</si>
  <si>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</si>
  <si>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</si>
  <si>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</si>
  <si>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</si>
  <si>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</si>
  <si>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</si>
  <si>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</si>
  <si>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</si>
  <si>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</si>
  <si>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</si>
  <si>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</si>
  <si>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</si>
  <si>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</si>
  <si>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</si>
  <si>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</si>
  <si>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</si>
  <si>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</si>
  <si>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</si>
  <si>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</si>
  <si>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</si>
  <si>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</si>
  <si>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</si>
  <si>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</si>
  <si>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</si>
  <si>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</si>
  <si>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</si>
  <si>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</si>
  <si>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</si>
  <si>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</si>
  <si>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</si>
  <si>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</si>
  <si>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</si>
  <si>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</si>
  <si>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</si>
  <si>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</si>
  <si>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</si>
  <si>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</si>
  <si>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</si>
  <si>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</si>
  <si>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</si>
  <si>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</si>
  <si>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</si>
  <si>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</si>
  <si>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</si>
  <si>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</si>
  <si>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</si>
  <si>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</si>
  <si>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</si>
  <si>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</si>
  <si>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</si>
  <si>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</si>
  <si>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</si>
  <si>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</si>
  <si>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</si>
  <si>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</si>
  <si>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</si>
  <si>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</si>
  <si>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</si>
  <si>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</si>
  <si>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</si>
  <si>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</si>
  <si>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</si>
  <si>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</si>
  <si>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</si>
  <si>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</si>
  <si>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</si>
  <si>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</si>
  <si>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</si>
  <si>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</si>
  <si>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</si>
  <si>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</si>
  <si>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</si>
  <si>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</si>
  <si>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</si>
  <si>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</si>
  <si>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</si>
  <si>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</si>
  <si>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</si>
  <si>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</si>
  <si>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</si>
  <si>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</si>
  <si>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</si>
  <si>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</si>
  <si>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</si>
  <si>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</si>
  <si>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</si>
  <si>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</si>
  <si>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</si>
  <si>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</si>
  <si>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</si>
  <si>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</si>
  <si>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</si>
  <si>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</si>
  <si>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</si>
  <si>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</si>
  <si>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</si>
  <si>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</si>
  <si>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</si>
  <si>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</si>
  <si>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</si>
  <si>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</si>
  <si>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</si>
  <si>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</si>
  <si>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</si>
  <si>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</si>
  <si>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</si>
  <si>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</si>
  <si>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</si>
  <si>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</si>
  <si>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</si>
  <si>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</si>
  <si>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</si>
  <si>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</si>
  <si>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</si>
  <si>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</si>
  <si>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</si>
  <si>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</si>
  <si>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</si>
  <si>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</si>
  <si>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</si>
  <si>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</si>
  <si>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</si>
  <si>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</si>
  <si>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</si>
  <si>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</si>
  <si>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</si>
  <si>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</si>
  <si>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</si>
  <si>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</si>
  <si>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</si>
  <si>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</si>
  <si>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</si>
  <si>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</si>
  <si>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</si>
  <si>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</si>
  <si>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</si>
  <si>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</si>
  <si>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</si>
  <si>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</si>
  <si>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</si>
  <si>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</si>
  <si>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</si>
  <si>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</si>
  <si>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</si>
  <si>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</si>
  <si>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</si>
  <si>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</si>
  <si>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</si>
  <si>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</si>
  <si>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</si>
  <si>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</si>
  <si>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</si>
  <si>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</si>
  <si>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</si>
  <si>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</si>
  <si>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</si>
  <si>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</si>
  <si>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</si>
  <si>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</si>
  <si>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</si>
  <si>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</si>
  <si>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</si>
  <si>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</si>
  <si>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</si>
  <si>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</si>
  <si>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</si>
  <si>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</si>
  <si>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</si>
  <si>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</si>
  <si>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</si>
  <si>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</si>
  <si>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</si>
  <si>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</si>
  <si>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</si>
  <si>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</si>
  <si>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</si>
  <si>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</si>
  <si>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</si>
  <si>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</si>
  <si>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</si>
  <si>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</si>
  <si>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</si>
  <si>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</si>
  <si>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</si>
  <si>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</si>
  <si>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</si>
  <si>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</si>
  <si>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</si>
  <si>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</si>
  <si>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</si>
  <si>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</si>
  <si>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</si>
  <si>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</si>
  <si>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</si>
  <si>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</si>
  <si>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</si>
  <si>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</si>
  <si>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</si>
  <si>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</si>
  <si>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</si>
  <si>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</si>
  <si>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</si>
  <si>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</si>
  <si>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</si>
  <si>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</si>
  <si>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</si>
  <si>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</si>
  <si>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</si>
  <si>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</si>
  <si>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</si>
  <si>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</si>
  <si>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</si>
  <si>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</si>
  <si>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</si>
  <si>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</si>
  <si>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</si>
  <si>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</si>
  <si>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</si>
  <si>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</si>
  <si>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</si>
  <si>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</si>
  <si>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</si>
  <si>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</si>
  <si>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</si>
  <si>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</si>
  <si>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</si>
  <si>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</si>
  <si>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</si>
  <si>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</si>
  <si>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</si>
  <si>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</si>
  <si>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</si>
  <si>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</si>
  <si>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</si>
  <si>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</si>
  <si>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</si>
  <si>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</si>
  <si>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</si>
  <si>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</si>
  <si>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</si>
  <si>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</si>
  <si>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</si>
  <si>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</si>
  <si>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</si>
  <si>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</si>
  <si>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</si>
  <si>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</si>
  <si>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</si>
  <si>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</si>
  <si>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</si>
  <si>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</si>
  <si>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</si>
  <si>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</si>
  <si>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</si>
  <si>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</si>
  <si>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</si>
  <si>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</si>
  <si>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</si>
  <si>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</si>
  <si>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</si>
  <si>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</si>
  <si>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</si>
  <si>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</si>
  <si>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</si>
  <si>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</si>
  <si>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</si>
  <si>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</si>
  <si>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</si>
  <si>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</si>
  <si>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</si>
  <si>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</si>
  <si>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</si>
  <si>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</si>
  <si>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</si>
  <si>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</si>
  <si>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</si>
  <si>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</si>
  <si>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</si>
  <si>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</si>
  <si>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</si>
  <si>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</si>
  <si>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</si>
  <si>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</si>
  <si>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</si>
  <si>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</si>
  <si>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</si>
  <si>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</si>
  <si>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</si>
  <si>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</si>
  <si>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</si>
  <si>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</si>
  <si>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</si>
  <si>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</si>
  <si>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</si>
  <si>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</si>
  <si>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</si>
  <si>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</si>
  <si>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</si>
  <si>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</si>
  <si>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</si>
  <si>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</si>
  <si>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</si>
  <si>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</si>
  <si>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</si>
  <si>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</si>
  <si>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</si>
  <si>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</si>
  <si>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</si>
  <si>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</si>
  <si>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</si>
  <si>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</si>
  <si>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</si>
  <si>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</si>
  <si>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</si>
  <si>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</si>
  <si>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</si>
  <si>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</si>
  <si>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</si>
  <si>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</si>
  <si>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</si>
  <si>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</si>
  <si>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</si>
  <si>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</si>
  <si>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</si>
  <si>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</si>
  <si>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</si>
  <si>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</si>
  <si>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</si>
  <si>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</si>
  <si>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</si>
  <si>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</si>
  <si>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</si>
  <si>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</si>
  <si>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</si>
  <si>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</si>
  <si>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</si>
  <si>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</si>
  <si>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</si>
  <si>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</si>
  <si>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</si>
  <si>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</si>
  <si>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</si>
  <si>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</si>
  <si>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</si>
  <si>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</si>
  <si>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</si>
  <si>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</si>
  <si>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</si>
  <si>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</si>
  <si>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</si>
  <si>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</si>
  <si>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</si>
  <si>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</si>
  <si>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</si>
  <si>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</si>
  <si>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</si>
  <si>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</si>
  <si>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</si>
  <si>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</si>
  <si>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</si>
  <si>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</si>
  <si>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</si>
  <si>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</si>
  <si>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</si>
  <si>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</si>
  <si>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</si>
  <si>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</si>
  <si>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</si>
  <si>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</si>
  <si>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</si>
  <si>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</si>
  <si>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</si>
  <si>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</si>
  <si>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</si>
  <si>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</si>
  <si>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</si>
  <si>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</si>
  <si>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</si>
  <si>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</si>
  <si>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</si>
  <si>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</si>
  <si>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</si>
  <si>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</si>
  <si>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</si>
  <si>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</si>
  <si>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</si>
  <si>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</si>
  <si>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</si>
  <si>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</si>
  <si>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</si>
  <si>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</si>
  <si>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</si>
  <si>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</si>
  <si>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</si>
  <si>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</si>
  <si>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</si>
  <si>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</si>
  <si>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</si>
  <si>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</si>
  <si>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</si>
  <si>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</si>
  <si>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</si>
  <si>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</si>
  <si>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</si>
  <si>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</si>
  <si>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</si>
  <si>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</si>
  <si>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</si>
  <si>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</si>
  <si>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</si>
  <si>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</si>
  <si>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</si>
  <si>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</si>
  <si>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</si>
  <si>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</si>
  <si>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</si>
  <si>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</si>
  <si>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</si>
  <si>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</si>
  <si>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</si>
  <si>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</si>
  <si>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</si>
  <si>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</si>
  <si>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</si>
  <si>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</si>
  <si>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</si>
  <si>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</si>
  <si>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</si>
  <si>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</si>
  <si>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</si>
  <si>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</si>
  <si>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</si>
  <si>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</si>
  <si>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</si>
  <si>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</si>
  <si>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</si>
  <si>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</si>
  <si>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</si>
  <si>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</si>
  <si>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</si>
  <si>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</si>
  <si>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</si>
  <si>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</si>
  <si>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</si>
  <si>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</si>
  <si>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</si>
  <si>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</si>
  <si>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</si>
  <si>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</si>
  <si>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</si>
  <si>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</si>
  <si>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</si>
  <si>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</si>
  <si>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</si>
  <si>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</si>
  <si>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</si>
  <si>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</si>
  <si>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</si>
  <si>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</si>
  <si>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</si>
  <si>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</si>
  <si>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</si>
  <si>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</si>
  <si>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</si>
  <si>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</si>
  <si>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</si>
  <si>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</si>
  <si>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</si>
  <si>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</si>
  <si>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</si>
  <si>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</si>
  <si>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</si>
  <si>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</si>
  <si>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</si>
  <si>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</si>
  <si>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</si>
  <si>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</si>
  <si>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</si>
  <si>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</si>
  <si>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</si>
  <si>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</si>
  <si>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</si>
  <si>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</si>
  <si>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</si>
  <si>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</si>
  <si>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</si>
  <si>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</si>
  <si>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</si>
  <si>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</si>
  <si>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</si>
  <si>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</si>
  <si>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</si>
  <si>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</si>
  <si>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</si>
  <si>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</si>
  <si>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</si>
  <si>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</si>
  <si>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</si>
  <si>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</si>
  <si>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</si>
  <si>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</si>
  <si>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</si>
  <si>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</si>
  <si>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</si>
  <si>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</si>
  <si>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</si>
  <si>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</si>
  <si>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</si>
  <si>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</si>
  <si>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</si>
  <si>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</si>
  <si>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</si>
  <si>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</si>
  <si>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</si>
  <si>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</si>
  <si>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</si>
  <si>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</si>
  <si>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</si>
  <si>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</si>
  <si>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</si>
  <si>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</si>
  <si>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</si>
  <si>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</si>
  <si>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</si>
  <si>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</si>
  <si>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</si>
  <si>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</si>
  <si>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</si>
  <si>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</si>
  <si>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</si>
  <si>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</si>
  <si>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</si>
  <si>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</si>
  <si>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</si>
  <si>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</si>
  <si>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</si>
  <si>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</si>
  <si>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</si>
  <si>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</si>
  <si>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</si>
  <si>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</si>
  <si>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</si>
  <si>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</si>
  <si>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</si>
  <si>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</si>
  <si>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</si>
  <si>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</si>
  <si>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</si>
  <si>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</si>
  <si>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</si>
  <si>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</si>
  <si>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</si>
  <si>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</si>
  <si>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</si>
  <si>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</si>
  <si>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</si>
  <si>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</si>
  <si>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</si>
  <si>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</si>
  <si>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</si>
  <si>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</si>
  <si>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</si>
  <si>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</si>
  <si>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</si>
  <si>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</si>
  <si>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</si>
  <si>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</si>
  <si>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</si>
  <si>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</si>
  <si>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</si>
  <si>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</si>
  <si>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</si>
  <si>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</si>
  <si>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</si>
  <si>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</si>
  <si>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</si>
  <si>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</si>
  <si>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</si>
  <si>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</si>
  <si>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</si>
  <si>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</si>
  <si>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</si>
  <si>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</si>
  <si>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</si>
  <si>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</si>
  <si>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</si>
  <si>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</si>
  <si>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</si>
  <si>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</si>
  <si>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</si>
  <si>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</si>
  <si>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</si>
  <si>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</si>
  <si>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</si>
  <si>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</si>
  <si>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</si>
  <si>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</si>
  <si>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</si>
  <si>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</si>
  <si>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</si>
  <si>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</si>
  <si>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</si>
  <si>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</si>
  <si>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</si>
  <si>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</si>
  <si>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</si>
  <si>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</si>
  <si>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</si>
  <si>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</si>
  <si>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</si>
  <si>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</si>
  <si>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</si>
  <si>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</si>
  <si>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</si>
  <si>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</si>
  <si>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</si>
  <si>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</si>
  <si>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</si>
  <si>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</si>
  <si>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</si>
  <si>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</si>
  <si>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</si>
  <si>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</si>
  <si>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</si>
  <si>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</si>
  <si>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</si>
  <si>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</si>
  <si>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</si>
  <si>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</si>
  <si>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</si>
  <si>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</si>
  <si>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</si>
  <si>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</si>
  <si>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</si>
  <si>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</si>
  <si>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</si>
  <si>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</si>
  <si>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</si>
  <si>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</si>
  <si>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</si>
  <si>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</si>
  <si>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</si>
  <si>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</si>
  <si>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</si>
  <si>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</si>
  <si>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</si>
  <si>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</si>
  <si>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</si>
  <si>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</si>
  <si>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</si>
  <si>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</si>
  <si>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</si>
  <si>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</si>
  <si>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</si>
  <si>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</si>
  <si>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</si>
  <si>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</si>
  <si>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</si>
  <si>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</si>
  <si>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</si>
  <si>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</si>
  <si>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</si>
  <si>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</si>
  <si>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</si>
  <si>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</si>
  <si>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</si>
  <si>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</si>
  <si>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</si>
  <si>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</si>
  <si>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</si>
  <si>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</si>
  <si>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</si>
  <si>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</si>
  <si>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</si>
  <si>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</si>
  <si>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</si>
  <si>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</si>
  <si>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</si>
  <si>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</si>
  <si>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</si>
  <si>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</si>
  <si>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</si>
  <si>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</si>
  <si>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</si>
  <si>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</si>
  <si>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</si>
  <si>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</si>
  <si>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</si>
  <si>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</si>
  <si>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</si>
  <si>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</si>
  <si>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</si>
  <si>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</si>
  <si>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</si>
  <si>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</si>
  <si>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</si>
  <si>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</si>
  <si>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</si>
  <si>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</si>
  <si>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</si>
  <si>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</si>
  <si>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</si>
  <si>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</si>
  <si>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</si>
  <si>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</si>
  <si>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</si>
  <si>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</si>
  <si>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</si>
  <si>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</si>
  <si>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</si>
  <si>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</si>
  <si>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</si>
  <si>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</si>
  <si>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</si>
  <si>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</si>
  <si>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</si>
  <si>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</si>
  <si>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</si>
  <si>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</si>
  <si>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</si>
  <si>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</si>
  <si>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</si>
  <si>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</si>
  <si>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</si>
  <si>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</si>
  <si>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</si>
  <si>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</si>
  <si>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</si>
  <si>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</si>
  <si>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</si>
  <si>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</si>
  <si>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</si>
  <si>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</si>
  <si>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</si>
  <si>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</si>
  <si>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</si>
  <si>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</si>
  <si>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</si>
  <si>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</si>
  <si>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</si>
  <si>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</si>
  <si>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</si>
  <si>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</si>
  <si>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</si>
  <si>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</si>
  <si>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</si>
  <si>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</si>
  <si>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</si>
  <si>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</si>
  <si>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</si>
  <si>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</si>
  <si>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</si>
  <si>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</si>
  <si>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</si>
  <si>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</si>
  <si>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</si>
  <si>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</si>
  <si>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</si>
  <si>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</si>
  <si>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</si>
  <si>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</si>
  <si>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</si>
  <si>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</si>
  <si>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</si>
  <si>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</si>
  <si>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</si>
  <si>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</si>
  <si>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</si>
  <si>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</si>
  <si>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</si>
  <si>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</si>
  <si>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</si>
  <si>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</si>
  <si>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</si>
  <si>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</si>
  <si>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</si>
  <si>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</si>
  <si>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</si>
  <si>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</si>
  <si>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</si>
  <si>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</si>
  <si>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</si>
  <si>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</si>
  <si>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</si>
  <si>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</si>
  <si>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</si>
  <si>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</si>
  <si>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</si>
  <si>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</si>
  <si>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</si>
  <si>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</si>
  <si>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</si>
  <si>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</si>
  <si>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</si>
  <si>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</si>
  <si>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</si>
  <si>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</si>
  <si>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</si>
  <si>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</si>
  <si>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</si>
  <si>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</si>
  <si>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</si>
  <si>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</si>
  <si>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</si>
  <si>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</si>
  <si>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</si>
  <si>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</si>
  <si>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</si>
  <si>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</si>
  <si>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</si>
  <si>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</si>
  <si>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</si>
  <si>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</si>
  <si>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</si>
  <si>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</si>
  <si>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</si>
  <si>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</si>
  <si>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</si>
  <si>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</si>
  <si>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</si>
  <si>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</si>
  <si>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</si>
  <si>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</si>
  <si>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</si>
  <si>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</si>
  <si>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</si>
  <si>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</si>
  <si>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</si>
  <si>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</si>
  <si>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</si>
  <si>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</si>
  <si>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</si>
  <si>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</si>
  <si>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</si>
  <si>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</si>
  <si>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</si>
  <si>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</si>
  <si>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</si>
  <si>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</si>
  <si>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</si>
  <si>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</si>
  <si>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</si>
  <si>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</si>
  <si>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</si>
  <si>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</si>
  <si>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</si>
  <si>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</si>
  <si>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</si>
  <si>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</si>
  <si>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</si>
  <si>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</si>
  <si>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</si>
  <si>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</si>
  <si>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</si>
  <si>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</si>
  <si>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</si>
  <si>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</si>
  <si>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</si>
  <si>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</si>
  <si>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</si>
  <si>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</si>
  <si>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</si>
  <si>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</si>
  <si>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</si>
  <si>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</si>
  <si>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</si>
  <si>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</si>
  <si>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</si>
  <si>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</si>
  <si>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</si>
  <si>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</si>
  <si>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</si>
  <si>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</si>
  <si>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</si>
  <si>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</si>
  <si>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</si>
  <si>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</si>
  <si>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</si>
  <si>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</si>
  <si>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</si>
  <si>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</si>
  <si>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</si>
  <si>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</si>
  <si>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</si>
  <si>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</si>
  <si>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</si>
  <si>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</si>
  <si>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</si>
  <si>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</si>
  <si>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</si>
  <si>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</si>
  <si>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</si>
  <si>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</si>
  <si>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</si>
  <si>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</si>
  <si>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</si>
  <si>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</si>
  <si>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</si>
  <si>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</si>
  <si>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</si>
  <si>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</si>
  <si>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</si>
  <si>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</si>
  <si>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</si>
  <si>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</si>
  <si>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</si>
  <si>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</si>
  <si>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</si>
  <si>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</si>
  <si>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</si>
  <si>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</si>
  <si>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</si>
  <si>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</si>
  <si>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</si>
  <si>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</si>
  <si>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</si>
  <si>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</si>
  <si>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</si>
  <si>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</si>
  <si>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</si>
  <si>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</si>
  <si>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</si>
  <si>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</si>
  <si>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</si>
  <si>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</si>
  <si>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</si>
  <si>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</si>
  <si>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</si>
  <si>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</si>
  <si>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</si>
  <si>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</si>
  <si>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</si>
  <si>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</si>
  <si>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</si>
  <si>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</si>
  <si>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</si>
  <si>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</si>
  <si>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</si>
  <si>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</si>
  <si>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</si>
  <si>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</si>
  <si>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</si>
  <si>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</si>
  <si>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</si>
  <si>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</si>
  <si>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</si>
  <si>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</si>
  <si>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</si>
  <si>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</si>
  <si>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</si>
  <si>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</si>
  <si>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</si>
  <si>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</si>
  <si>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</si>
  <si>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</si>
  <si>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</si>
  <si>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</si>
  <si>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</si>
  <si>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</si>
  <si>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</si>
  <si>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</si>
  <si>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</si>
  <si>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</si>
  <si>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</si>
  <si>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</si>
  <si>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</si>
  <si>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</si>
  <si>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</si>
  <si>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</si>
  <si>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</si>
  <si>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</si>
  <si>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</si>
  <si>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</si>
  <si>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</si>
  <si>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</si>
  <si>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</si>
  <si>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</si>
  <si>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</si>
  <si>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</si>
  <si>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</si>
  <si>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</si>
  <si>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</si>
  <si>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</si>
  <si>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</si>
  <si>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</si>
  <si>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</si>
  <si>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</si>
  <si>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</si>
  <si>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</si>
  <si>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</si>
  <si>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</si>
  <si>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</si>
  <si>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</si>
  <si>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</si>
  <si>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</si>
  <si>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</si>
  <si>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</si>
  <si>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</si>
  <si>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</si>
  <si>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</si>
  <si>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</si>
  <si>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</si>
  <si>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</si>
  <si>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</si>
  <si>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</si>
  <si>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</si>
  <si>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</si>
  <si>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</si>
  <si>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</si>
  <si>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</si>
  <si>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</si>
  <si>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</si>
  <si>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</si>
  <si>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</si>
  <si>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</si>
  <si>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</si>
  <si>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</si>
  <si>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</si>
  <si>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</si>
  <si>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</si>
  <si>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</si>
  <si>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</si>
  <si>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</si>
  <si>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</si>
  <si>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</si>
  <si>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</si>
  <si>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</si>
  <si>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</si>
  <si>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</si>
  <si>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</si>
  <si>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</si>
  <si>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</si>
  <si>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</si>
  <si>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</si>
  <si>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</si>
  <si>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</si>
  <si>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</si>
  <si>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</si>
  <si>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</si>
  <si>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</si>
  <si>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</si>
  <si>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</si>
  <si>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</si>
  <si>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</si>
  <si>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</si>
  <si>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</si>
  <si>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</si>
  <si>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</si>
  <si>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</si>
  <si>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</si>
  <si>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</si>
  <si>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</si>
  <si>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</si>
  <si>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</si>
  <si>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</si>
  <si>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</si>
  <si>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</si>
  <si>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</si>
  <si>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</si>
  <si>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</si>
  <si>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</si>
  <si>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</si>
  <si>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</si>
  <si>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</si>
  <si>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</si>
  <si>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</si>
  <si>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</si>
  <si>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</si>
  <si>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</si>
  <si>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</si>
  <si>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</si>
  <si>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</si>
  <si>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</si>
  <si>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</si>
  <si>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</si>
  <si>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</si>
  <si>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</si>
  <si>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</si>
  <si>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</si>
  <si>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</si>
  <si>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</si>
  <si>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</si>
  <si>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</si>
  <si>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</si>
  <si>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</si>
  <si>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</si>
  <si>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</si>
  <si>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</si>
  <si>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</si>
  <si>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</si>
  <si>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</si>
  <si>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</si>
  <si>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</si>
  <si>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</si>
  <si>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</si>
  <si>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</si>
  <si>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</si>
  <si>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</si>
  <si>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</si>
  <si>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</si>
  <si>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</si>
  <si>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</si>
  <si>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</si>
  <si>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</si>
  <si>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</si>
  <si>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</si>
  <si>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</si>
  <si>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</si>
  <si>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</si>
  <si>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</si>
  <si>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</si>
  <si>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</si>
  <si>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</si>
  <si>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</si>
  <si>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</si>
  <si>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</si>
  <si>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</si>
  <si>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</si>
  <si>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</si>
  <si>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</si>
  <si>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</si>
  <si>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</si>
  <si>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</si>
  <si>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</si>
  <si>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</si>
  <si>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</si>
  <si>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</si>
  <si>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</si>
  <si>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</si>
  <si>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</si>
  <si>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</si>
  <si>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</si>
  <si>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</si>
  <si>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</si>
  <si>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</si>
  <si>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</si>
  <si>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</si>
  <si>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</si>
  <si>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</si>
  <si>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</si>
  <si>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</si>
  <si>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</si>
  <si>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</si>
  <si>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</si>
  <si>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</si>
  <si>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</si>
  <si>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</si>
  <si>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</si>
  <si>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</si>
  <si>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</si>
  <si>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</si>
  <si>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</si>
  <si>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</si>
  <si>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</si>
  <si>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</si>
  <si>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</si>
  <si>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</si>
  <si>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</si>
  <si>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</si>
  <si>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</si>
  <si>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</si>
  <si>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</si>
  <si>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</si>
  <si>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</si>
  <si>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</si>
  <si>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</si>
  <si>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</si>
  <si>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</si>
  <si>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</si>
  <si>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</si>
  <si>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</si>
  <si>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</si>
  <si>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</si>
  <si>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</si>
  <si>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</si>
  <si>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</si>
  <si>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</si>
  <si>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</si>
  <si>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</si>
  <si>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</si>
  <si>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</si>
  <si>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</si>
  <si>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</si>
  <si>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</si>
  <si>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</si>
  <si>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</si>
  <si>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</si>
  <si>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</si>
  <si>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</si>
  <si>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</si>
  <si>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</si>
  <si>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</si>
  <si>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</si>
  <si>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</si>
  <si>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</si>
  <si>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</si>
  <si>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</si>
  <si>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</si>
  <si>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</si>
  <si>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</si>
  <si>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</si>
  <si>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</si>
  <si>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</si>
  <si>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</si>
  <si>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</si>
  <si>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</si>
  <si>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</si>
  <si>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</si>
  <si>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</si>
  <si>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</si>
  <si>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</si>
  <si>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</si>
  <si>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</si>
  <si>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</si>
  <si>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</si>
  <si>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</si>
  <si>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</si>
  <si>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</si>
  <si>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</si>
  <si>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</si>
  <si>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</si>
  <si>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</si>
  <si>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</si>
  <si>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</si>
  <si>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</si>
  <si>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</si>
  <si>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</si>
  <si>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</si>
  <si>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</si>
  <si>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</si>
  <si>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</si>
  <si>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</si>
  <si>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</si>
  <si>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</si>
  <si>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</si>
  <si>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</si>
  <si>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</si>
  <si>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</si>
  <si>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</si>
  <si>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</si>
  <si>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</si>
  <si>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</si>
  <si>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</si>
  <si>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</si>
  <si>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</si>
  <si>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</si>
  <si>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</si>
  <si>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</si>
  <si>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</si>
  <si>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</si>
  <si>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</si>
  <si>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</si>
  <si>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</si>
  <si>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</si>
  <si>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</si>
  <si>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</si>
  <si>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</si>
  <si>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</si>
  <si>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</si>
  <si>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</si>
  <si>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</si>
  <si>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</si>
  <si>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</si>
  <si>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</si>
  <si>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</si>
  <si>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</si>
  <si>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</si>
  <si>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</si>
  <si>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</si>
  <si>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</si>
  <si>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</si>
  <si>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</si>
  <si>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</si>
  <si>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</si>
  <si>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</si>
  <si>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</si>
  <si>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</si>
  <si>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</si>
  <si>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</si>
  <si>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</si>
  <si>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</si>
  <si>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</si>
  <si>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</si>
  <si>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</si>
  <si>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</si>
  <si>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</si>
  <si>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</si>
  <si>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</si>
  <si>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</si>
  <si>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</si>
  <si>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</si>
  <si>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</si>
  <si>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</si>
  <si>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</si>
  <si>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</si>
  <si>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</si>
  <si>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</si>
  <si>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</si>
  <si>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</si>
  <si>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</si>
  <si>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</si>
  <si>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</si>
  <si>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</si>
  <si>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</si>
  <si>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</si>
  <si>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</si>
  <si>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</si>
  <si>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</si>
  <si>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</si>
  <si>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</si>
  <si>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</si>
  <si>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</si>
  <si>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</si>
  <si>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</si>
  <si>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</si>
  <si>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</si>
  <si>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</si>
  <si>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</si>
  <si>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</si>
  <si>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</si>
  <si>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</si>
  <si>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</si>
  <si>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</si>
  <si>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</si>
  <si>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</si>
  <si>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</si>
  <si>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</si>
  <si>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</si>
  <si>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</si>
  <si>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</si>
  <si>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</si>
  <si>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</si>
  <si>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</si>
  <si>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</si>
  <si>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</si>
  <si>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</si>
  <si>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</si>
  <si>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</si>
  <si>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</si>
  <si>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</si>
  <si>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</si>
  <si>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</si>
  <si>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</si>
  <si>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</si>
  <si>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</si>
  <si>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</si>
  <si>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</si>
  <si>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</si>
  <si>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</si>
  <si>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</si>
  <si>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</si>
  <si>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</si>
  <si>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</si>
  <si>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</si>
  <si>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</si>
  <si>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</si>
  <si>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</si>
  <si>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</si>
  <si>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</si>
  <si>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</si>
  <si>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</si>
  <si>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</si>
  <si>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</si>
  <si>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</si>
  <si>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</si>
  <si>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</si>
  <si>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</si>
  <si>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</si>
  <si>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</si>
  <si>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</si>
  <si>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</si>
  <si>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</si>
  <si>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</si>
  <si>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</si>
  <si>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</si>
  <si>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</si>
  <si>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</si>
  <si>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</si>
  <si>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</si>
  <si>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</si>
  <si>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</si>
  <si>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</si>
  <si>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</si>
  <si>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</si>
  <si>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</si>
  <si>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</si>
  <si>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</si>
  <si>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</si>
  <si>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</si>
  <si>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</si>
  <si>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</si>
  <si>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</si>
  <si>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</si>
  <si>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</si>
  <si>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</si>
  <si>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</si>
  <si>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</si>
  <si>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</si>
  <si>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</si>
  <si>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</si>
  <si>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</si>
  <si>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</si>
  <si>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</si>
  <si>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</si>
  <si>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</si>
  <si>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</si>
  <si>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</si>
  <si>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</si>
  <si>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</si>
  <si>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</si>
  <si>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</si>
  <si>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</si>
  <si>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</si>
  <si>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</si>
  <si>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</si>
  <si>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</si>
  <si>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</si>
  <si>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</si>
  <si>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</si>
  <si>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</si>
  <si>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</si>
  <si>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</si>
  <si>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</si>
  <si>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</si>
  <si>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</si>
  <si>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</si>
  <si>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</si>
  <si>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</si>
  <si>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</si>
  <si>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</si>
  <si>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</si>
  <si>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</si>
  <si>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</si>
  <si>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</si>
  <si>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</si>
  <si>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</si>
  <si>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</si>
  <si>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</si>
  <si>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</si>
  <si>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</si>
  <si>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</si>
  <si>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</si>
  <si>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</si>
  <si>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</si>
  <si>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</si>
  <si>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</si>
  <si>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</si>
  <si>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</si>
  <si>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</si>
  <si>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</si>
  <si>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</si>
  <si>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</si>
  <si>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</si>
  <si>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</si>
  <si>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</si>
  <si>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</si>
  <si>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</si>
  <si>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</si>
  <si>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</si>
  <si>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</si>
  <si>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</si>
  <si>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</si>
  <si>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</si>
  <si>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</si>
  <si>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</si>
  <si>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</si>
  <si>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</si>
  <si>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</si>
  <si>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</si>
  <si>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</si>
  <si>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</si>
  <si>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</si>
  <si>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</si>
  <si>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</si>
  <si>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</si>
  <si>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</si>
  <si>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</si>
  <si>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</si>
  <si>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</si>
  <si>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</si>
  <si>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</si>
  <si>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</si>
  <si>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</si>
  <si>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</si>
  <si>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</si>
  <si>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</si>
  <si>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</si>
  <si>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</si>
  <si>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</si>
  <si>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</si>
  <si>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</si>
  <si>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</si>
  <si>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</si>
  <si>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</si>
  <si>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</si>
  <si>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</si>
  <si>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</si>
  <si>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</si>
  <si>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</si>
  <si>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</si>
  <si>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</si>
  <si>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</si>
  <si>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</si>
  <si>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</si>
  <si>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</si>
  <si>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</si>
  <si>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</si>
  <si>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</si>
  <si>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</si>
  <si>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</si>
  <si>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</si>
  <si>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</si>
  <si>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</si>
  <si>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</si>
  <si>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</si>
  <si>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</si>
  <si>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</si>
  <si>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</si>
  <si>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</si>
  <si>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</si>
  <si>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</si>
  <si>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</si>
  <si>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</si>
  <si>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</si>
  <si>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</si>
  <si>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</si>
  <si>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</si>
  <si>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</si>
  <si>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</si>
  <si>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</si>
  <si>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</si>
  <si>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</si>
  <si>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</si>
  <si>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</si>
  <si>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</si>
  <si>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</si>
  <si>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</si>
  <si>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</si>
  <si>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</si>
  <si>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</si>
  <si>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</si>
  <si>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</si>
  <si>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</si>
  <si>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</si>
  <si>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</si>
  <si>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</si>
  <si>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</si>
  <si>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</si>
  <si>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</si>
  <si>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</si>
  <si>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</si>
  <si>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</si>
  <si>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</si>
  <si>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</si>
  <si>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</si>
  <si>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</si>
  <si>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</si>
  <si>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</si>
  <si>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</si>
  <si>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</si>
  <si>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</si>
  <si>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</si>
  <si>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</si>
  <si>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</si>
  <si>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</si>
  <si>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</si>
  <si>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</si>
  <si>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</si>
  <si>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</si>
  <si>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</si>
  <si>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</si>
  <si>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</si>
  <si>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</si>
  <si>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</si>
  <si>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</si>
  <si>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</si>
  <si>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</si>
  <si>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</si>
  <si>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</si>
  <si>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</si>
  <si>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</si>
  <si>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</si>
  <si>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</si>
  <si>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</si>
  <si>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</si>
  <si>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</si>
  <si>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</si>
  <si>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</si>
  <si>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</si>
  <si>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</si>
  <si>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</si>
  <si>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</si>
  <si>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</si>
  <si>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</si>
  <si>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</si>
  <si>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</si>
  <si>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</si>
  <si>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</si>
  <si>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</si>
  <si>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</si>
  <si>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</si>
  <si>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</si>
  <si>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</si>
  <si>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</si>
  <si>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</si>
  <si>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</si>
  <si>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</si>
  <si>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</si>
  <si>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</si>
  <si>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</si>
  <si>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</si>
  <si>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</si>
  <si>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</si>
  <si>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</si>
  <si>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</si>
  <si>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</si>
  <si>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</si>
  <si>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</si>
  <si>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</si>
  <si>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</si>
  <si>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</si>
  <si>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</si>
  <si>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</si>
  <si>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</si>
  <si>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</si>
  <si>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</si>
  <si>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</si>
  <si>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</si>
  <si>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</si>
  <si>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</si>
  <si>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</si>
  <si>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</si>
  <si>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</si>
  <si>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</si>
  <si>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</si>
  <si>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</si>
  <si>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</si>
  <si>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</si>
  <si>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</si>
  <si>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</si>
  <si>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</si>
  <si>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</si>
  <si>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</si>
  <si>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</si>
  <si>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</si>
  <si>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</si>
  <si>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</si>
  <si>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</si>
  <si>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</si>
  <si>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</si>
  <si>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</si>
  <si>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</si>
  <si>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</si>
  <si>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</si>
  <si>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</si>
  <si>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</si>
  <si>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</si>
  <si>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</si>
  <si>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</si>
  <si>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</si>
  <si>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</si>
  <si>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</si>
  <si>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</si>
  <si>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</si>
  <si>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</si>
  <si>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</si>
  <si>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</si>
  <si>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</si>
  <si>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</si>
  <si>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</si>
  <si>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</si>
  <si>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</si>
  <si>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</si>
  <si>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</si>
  <si>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</si>
  <si>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</si>
  <si>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</si>
  <si>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</si>
  <si>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</si>
  <si>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</si>
  <si>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</si>
  <si>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</si>
  <si>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</si>
  <si>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</si>
  <si>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</si>
  <si>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</si>
  <si>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</si>
  <si>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</si>
  <si>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</si>
  <si>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</si>
  <si>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</si>
  <si>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</si>
  <si>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</si>
  <si>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</si>
  <si>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</si>
  <si>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</si>
  <si>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</si>
  <si>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</si>
  <si>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</si>
  <si>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</si>
  <si>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</si>
  <si>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</si>
  <si>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</si>
  <si>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</si>
  <si>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</si>
  <si>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</si>
  <si>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</si>
  <si>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</si>
  <si>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</si>
  <si>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</si>
  <si>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</si>
  <si>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</si>
  <si>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</si>
  <si>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</si>
  <si>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</si>
  <si>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</si>
  <si>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</si>
  <si>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</si>
  <si>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</si>
  <si>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</si>
  <si>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</si>
  <si>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</si>
  <si>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</si>
  <si>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</si>
  <si>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</si>
  <si>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</si>
  <si>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</si>
  <si>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</si>
  <si>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</si>
  <si>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</si>
  <si>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</si>
  <si>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</si>
  <si>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</si>
  <si>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</si>
  <si>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</si>
  <si>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</si>
  <si>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</si>
  <si>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</si>
  <si>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</si>
  <si>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</si>
  <si>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</si>
  <si>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</si>
  <si>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</si>
  <si>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</si>
  <si>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</si>
  <si>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</si>
  <si>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</si>
  <si>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</si>
  <si>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</si>
  <si>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</si>
  <si>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</si>
  <si>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</si>
  <si>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</si>
  <si>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</si>
  <si>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</si>
  <si>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</si>
  <si>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</si>
  <si>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</si>
  <si>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</si>
  <si>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</si>
  <si>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</si>
  <si>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</si>
  <si>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</si>
  <si>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</si>
  <si>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</si>
  <si>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</si>
  <si>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</si>
  <si>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</si>
  <si>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</si>
  <si>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</si>
  <si>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</si>
  <si>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</si>
  <si>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</si>
  <si>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</si>
  <si>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</si>
  <si>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</si>
  <si>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</si>
  <si>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</si>
  <si>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</si>
  <si>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</si>
  <si>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</si>
  <si>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</si>
  <si>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</si>
  <si>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</si>
  <si>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</si>
  <si>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</si>
  <si>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</si>
  <si>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</si>
  <si>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</si>
  <si>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</si>
  <si>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</si>
  <si>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</si>
  <si>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</si>
  <si>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</si>
  <si>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</si>
  <si>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</si>
  <si>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</si>
  <si>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</si>
  <si>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</si>
  <si>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</si>
  <si>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</si>
  <si>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</si>
  <si>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</si>
  <si>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</si>
  <si>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</si>
  <si>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</si>
  <si>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</si>
  <si>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</si>
  <si>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</si>
  <si>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</si>
  <si>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</si>
  <si>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</si>
  <si>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</si>
  <si>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</si>
  <si>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</si>
  <si>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</si>
  <si>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</si>
  <si>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</si>
  <si>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</si>
  <si>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</si>
  <si>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</si>
  <si>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</si>
  <si>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</si>
  <si>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</si>
  <si>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</si>
  <si>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</si>
  <si>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</si>
  <si>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</si>
  <si>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</si>
  <si>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</si>
  <si>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</si>
  <si>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</si>
  <si>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</si>
  <si>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</si>
  <si>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</si>
  <si>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</si>
  <si>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</si>
  <si>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</si>
  <si>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</si>
  <si>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</si>
  <si>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</si>
  <si>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</si>
  <si>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</si>
  <si>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</si>
  <si>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</si>
  <si>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</si>
  <si>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</si>
  <si>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</si>
  <si>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</si>
  <si>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</si>
  <si>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</si>
  <si>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</si>
  <si>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</si>
  <si>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</si>
  <si>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</si>
  <si>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</si>
  <si>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</si>
  <si>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</si>
  <si>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</si>
  <si>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</si>
  <si>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</si>
  <si>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</si>
  <si>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</si>
  <si>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</si>
  <si>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</si>
  <si>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</si>
  <si>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</si>
  <si>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</si>
  <si>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</si>
  <si>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</si>
  <si>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</si>
  <si>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</si>
  <si>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</si>
  <si>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</si>
  <si>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</si>
  <si>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</si>
  <si>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</si>
  <si>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</si>
  <si>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</si>
  <si>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</si>
  <si>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</si>
  <si>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</si>
  <si>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</si>
  <si>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</si>
  <si>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</si>
  <si>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</si>
  <si>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</si>
  <si>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</si>
  <si>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</si>
  <si>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</si>
  <si>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</si>
  <si>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</si>
  <si>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</si>
  <si>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</si>
  <si>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</si>
  <si>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</si>
  <si>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</si>
  <si>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</si>
  <si>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</si>
  <si>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</si>
  <si>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</si>
  <si>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</si>
  <si>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</si>
  <si>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</si>
  <si>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</si>
  <si>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</si>
  <si>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</si>
  <si>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</si>
  <si>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</si>
  <si>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</si>
  <si>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</si>
  <si>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</si>
  <si>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</si>
  <si>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</si>
  <si>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</si>
  <si>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</si>
  <si>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</si>
  <si>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</si>
  <si>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</si>
  <si>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</si>
  <si>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</si>
  <si>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</si>
  <si>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</si>
  <si>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</si>
  <si>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</si>
  <si>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</si>
  <si>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</si>
  <si>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</si>
  <si>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</si>
  <si>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</si>
  <si>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</si>
  <si>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</si>
  <si>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</si>
  <si>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</si>
  <si>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</si>
  <si>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</si>
  <si>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</si>
  <si>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</si>
  <si>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</si>
  <si>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</si>
  <si>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</si>
  <si>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</si>
  <si>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</si>
  <si>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</si>
  <si>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</si>
  <si>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</si>
  <si>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</si>
  <si>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</si>
  <si>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</si>
  <si>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</si>
  <si>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</si>
  <si>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</si>
  <si>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</si>
  <si>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</si>
  <si>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</si>
  <si>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</si>
  <si>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</si>
  <si>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</si>
  <si>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</si>
  <si>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</si>
  <si>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</si>
  <si>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</si>
  <si>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</si>
  <si>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</si>
  <si>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</si>
  <si>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</si>
  <si>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</si>
  <si>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</si>
  <si>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</si>
  <si>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</si>
  <si>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</si>
  <si>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</si>
  <si>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</si>
  <si>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</si>
  <si>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</si>
  <si>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</si>
  <si>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</si>
  <si>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</si>
  <si>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</si>
  <si>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</si>
  <si>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</si>
  <si>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</si>
  <si>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</si>
  <si>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</si>
  <si>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</si>
  <si>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</si>
  <si>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</si>
  <si>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</si>
  <si>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</si>
  <si>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</si>
  <si>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</si>
  <si>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</si>
  <si>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</si>
  <si>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</si>
  <si>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</si>
  <si>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</si>
  <si>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</si>
  <si>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</si>
  <si>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</si>
  <si>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</si>
  <si>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</si>
  <si>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</si>
  <si>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</si>
  <si>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</si>
  <si>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</si>
  <si>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</si>
  <si>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</si>
  <si>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</si>
  <si>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</si>
  <si>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</si>
  <si>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</si>
  <si>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</si>
  <si>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</si>
  <si>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</si>
  <si>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</si>
  <si>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</si>
  <si>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</si>
  <si>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</si>
  <si>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</si>
  <si>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</si>
  <si>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</si>
  <si>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</si>
  <si>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</si>
  <si>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</si>
  <si>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</si>
  <si>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</si>
  <si>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</si>
  <si>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</si>
  <si>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</si>
  <si>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</si>
  <si>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</si>
  <si>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</si>
  <si>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</si>
  <si>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</si>
  <si>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</si>
  <si>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</si>
  <si>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</si>
  <si>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</si>
  <si>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</si>
  <si>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</si>
  <si>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</si>
  <si>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</si>
  <si>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</si>
  <si>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</si>
  <si>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</si>
  <si>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</si>
  <si>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</si>
  <si>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</si>
  <si>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</si>
  <si>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</si>
  <si>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</si>
  <si>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</si>
  <si>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</si>
  <si>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</si>
  <si>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</si>
  <si>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</si>
  <si>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</si>
  <si>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</si>
  <si>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</si>
  <si>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</si>
  <si>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</si>
  <si>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</si>
  <si>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</si>
  <si>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</si>
  <si>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</si>
  <si>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</si>
  <si>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</si>
  <si>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</si>
  <si>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</si>
  <si>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</si>
  <si>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</si>
  <si>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</si>
  <si>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</si>
  <si>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</si>
  <si>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</si>
  <si>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</si>
  <si>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</si>
  <si>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</si>
  <si>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</si>
  <si>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</si>
  <si>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</si>
  <si>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</si>
  <si>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</si>
  <si>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</si>
  <si>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</si>
  <si>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</si>
  <si>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</si>
  <si>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</si>
  <si>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</si>
  <si>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</si>
  <si>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</si>
  <si>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</si>
  <si>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</si>
  <si>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</si>
  <si>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</si>
  <si>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</si>
  <si>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</si>
  <si>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</si>
  <si>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</si>
  <si>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</si>
  <si>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</si>
  <si>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</si>
  <si>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</si>
  <si>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</si>
  <si>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</si>
  <si>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</si>
  <si>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</si>
  <si>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</si>
  <si>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</si>
  <si>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</si>
  <si>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</si>
  <si>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</si>
  <si>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</si>
  <si>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</si>
  <si>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</si>
  <si>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</si>
  <si>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</si>
  <si>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</si>
  <si>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</si>
  <si>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</si>
  <si>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</si>
  <si>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</si>
  <si>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</si>
  <si>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</si>
  <si>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</si>
  <si>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</si>
  <si>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</si>
  <si>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</si>
  <si>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</si>
  <si>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</si>
  <si>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</si>
  <si>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</si>
  <si>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</si>
  <si>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</si>
  <si>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</si>
  <si>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</si>
  <si>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</si>
  <si>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</si>
  <si>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</si>
  <si>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</si>
  <si>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</si>
  <si>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</si>
  <si>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</si>
  <si>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</si>
  <si>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</si>
  <si>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</si>
  <si>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</si>
  <si>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</si>
  <si>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</si>
  <si>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</si>
  <si>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</si>
  <si>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</si>
  <si>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</si>
  <si>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</si>
  <si>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</si>
  <si>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</si>
  <si>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</si>
  <si>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</si>
  <si>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</si>
  <si>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</si>
  <si>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</si>
  <si>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</si>
  <si>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</si>
  <si>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</si>
  <si>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</si>
  <si>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</si>
  <si>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</si>
  <si>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</si>
  <si>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</si>
  <si>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</si>
  <si>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</si>
  <si>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</si>
  <si>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</si>
  <si>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</si>
  <si>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</si>
  <si>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</si>
  <si>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</si>
  <si>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</si>
  <si>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</si>
  <si>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</si>
  <si>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</si>
  <si>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</si>
  <si>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</si>
  <si>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</si>
  <si>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</si>
  <si>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</si>
  <si>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</si>
  <si>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</si>
  <si>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</si>
  <si>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</si>
  <si>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</si>
  <si>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</si>
  <si>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</si>
  <si>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</si>
  <si>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</si>
  <si>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</si>
  <si>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</si>
  <si>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</si>
  <si>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</si>
  <si>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</si>
  <si>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</si>
  <si>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</si>
  <si>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</si>
  <si>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</si>
  <si>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</si>
  <si>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</si>
  <si>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</si>
  <si>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</si>
  <si>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</si>
  <si>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</si>
  <si>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</si>
  <si>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</si>
  <si>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</si>
  <si>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</si>
  <si>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</si>
  <si>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</si>
  <si>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</si>
  <si>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</si>
  <si>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</si>
  <si>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</si>
  <si>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</si>
  <si>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</si>
  <si>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</si>
  <si>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</si>
  <si>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</si>
  <si>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</si>
  <si>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</si>
  <si>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</si>
  <si>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</si>
  <si>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</si>
  <si>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</si>
  <si>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</si>
  <si>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</si>
  <si>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</si>
  <si>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</si>
  <si>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</si>
  <si>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</si>
  <si>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</si>
  <si>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</si>
  <si>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</si>
  <si>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</si>
  <si>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</si>
  <si>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</si>
  <si>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</si>
  <si>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</si>
  <si>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</si>
  <si>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</si>
  <si>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</si>
  <si>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</si>
  <si>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</si>
  <si>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</si>
  <si>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</si>
  <si>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</si>
  <si>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</si>
  <si>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</si>
  <si>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</si>
  <si>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</si>
  <si>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</si>
  <si>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</si>
  <si>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</si>
  <si>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</si>
  <si>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</si>
  <si>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</si>
  <si>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</si>
  <si>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</si>
  <si>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</si>
  <si>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</si>
  <si>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</si>
  <si>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</si>
  <si>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</si>
  <si>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</si>
  <si>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</si>
  <si>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</si>
  <si>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</si>
  <si>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</si>
  <si>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</si>
  <si>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</si>
  <si>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</si>
  <si>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</si>
  <si>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</si>
  <si>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</si>
  <si>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</si>
  <si>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</si>
  <si>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</si>
  <si>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</si>
  <si>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</si>
  <si>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</si>
  <si>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</si>
  <si>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</si>
  <si>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</si>
  <si>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</si>
  <si>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</si>
  <si>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</si>
  <si>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</si>
  <si>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</si>
  <si>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</si>
  <si>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</si>
  <si>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</si>
  <si>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</si>
  <si>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</si>
  <si>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</si>
  <si>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</si>
  <si>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</si>
  <si>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</si>
  <si>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</si>
  <si>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</si>
  <si>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</si>
  <si>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</si>
  <si>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</si>
  <si>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</si>
  <si>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</si>
  <si>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</si>
  <si>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</si>
  <si>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</si>
  <si>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</si>
  <si>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</si>
  <si>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</si>
  <si>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</si>
  <si>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</si>
  <si>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</si>
  <si>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</si>
  <si>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</si>
  <si>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</si>
  <si>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</si>
  <si>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</si>
  <si>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</si>
  <si>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</si>
  <si>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</si>
  <si>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</si>
  <si>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</si>
  <si>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</si>
  <si>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</si>
  <si>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</si>
  <si>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</si>
  <si>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</si>
  <si>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</si>
  <si>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</si>
  <si>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</si>
  <si>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</si>
  <si>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</si>
  <si>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</si>
  <si>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</si>
  <si>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</si>
  <si>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</si>
  <si>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</si>
  <si>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</si>
  <si>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</si>
  <si>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</si>
  <si>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</si>
  <si>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</si>
  <si>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</si>
  <si>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</si>
  <si>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</si>
  <si>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</si>
  <si>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</si>
  <si>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</si>
  <si>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</si>
  <si>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</si>
  <si>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</si>
  <si>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</si>
  <si>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</si>
  <si>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</si>
  <si>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</si>
  <si>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</si>
  <si>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</si>
  <si>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</si>
  <si>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</si>
  <si>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</si>
  <si>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</si>
  <si>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</si>
  <si>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</si>
  <si>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</si>
  <si>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</si>
  <si>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</si>
  <si>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</si>
  <si>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</si>
  <si>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</si>
  <si>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</si>
  <si>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</si>
  <si>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</si>
  <si>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</si>
  <si>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</si>
  <si>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</si>
  <si>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</si>
  <si>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</si>
  <si>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</si>
  <si>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</si>
  <si>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</si>
  <si>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</si>
  <si>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</si>
  <si>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</si>
  <si>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</si>
  <si>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</si>
  <si>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</si>
  <si>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</si>
  <si>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</si>
  <si>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</si>
  <si>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</si>
  <si>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</si>
  <si>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</si>
  <si>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</si>
  <si>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</si>
  <si>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</si>
  <si>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</si>
  <si>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</si>
  <si>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</si>
  <si>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</si>
  <si>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</si>
  <si>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</si>
  <si>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</si>
  <si>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</si>
  <si>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</si>
  <si>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</si>
  <si>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</si>
  <si>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</si>
  <si>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</si>
  <si>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</si>
  <si>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</si>
  <si>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</si>
  <si>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</si>
  <si>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</si>
  <si>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</si>
  <si>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</si>
  <si>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</si>
  <si>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</si>
  <si>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</si>
  <si>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</si>
  <si>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</si>
  <si>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</si>
  <si>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</si>
  <si>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</si>
  <si>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</si>
  <si>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</si>
  <si>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</si>
  <si>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</si>
  <si>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</si>
  <si>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</si>
  <si>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</si>
  <si>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</si>
  <si>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</si>
  <si>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</si>
  <si>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</si>
  <si>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</si>
  <si>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</si>
  <si>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</si>
  <si>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</si>
  <si>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</si>
  <si>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</si>
  <si>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</si>
  <si>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</si>
  <si>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</si>
  <si>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</si>
  <si>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</si>
  <si>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</si>
  <si>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</si>
  <si>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</si>
  <si>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</si>
  <si>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</si>
  <si>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</si>
  <si>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</si>
  <si>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</si>
  <si>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</si>
  <si>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</si>
  <si>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</si>
  <si>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</si>
  <si>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</si>
  <si>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</si>
  <si>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</si>
  <si>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</si>
  <si>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</si>
  <si>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</si>
  <si>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</si>
  <si>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</si>
  <si>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</si>
  <si>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</si>
  <si>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</si>
  <si>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</si>
  <si>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</si>
  <si>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</si>
  <si>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</si>
  <si>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</si>
  <si>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</si>
  <si>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</si>
  <si>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</si>
  <si>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</si>
  <si>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</si>
  <si>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</si>
  <si>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</si>
  <si>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</si>
  <si>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</si>
  <si>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</si>
  <si>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</si>
  <si>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</si>
  <si>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</si>
  <si>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</si>
  <si>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</si>
  <si>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</si>
  <si>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</si>
  <si>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</si>
  <si>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</si>
  <si>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</si>
  <si>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</si>
  <si>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</si>
  <si>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</si>
  <si>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</si>
  <si>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</si>
  <si>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</si>
  <si>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</si>
  <si>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</si>
  <si>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</si>
  <si>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</si>
  <si>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</si>
  <si>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</si>
  <si>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</si>
  <si>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</si>
  <si>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</si>
  <si>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</si>
  <si>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</si>
  <si>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</si>
  <si>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</si>
  <si>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</si>
  <si>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</si>
  <si>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</si>
  <si>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</si>
  <si>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</si>
  <si>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</si>
  <si>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</si>
  <si>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</si>
  <si>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</si>
  <si>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</si>
  <si>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</si>
  <si>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</si>
  <si>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</si>
  <si>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</si>
  <si>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</si>
  <si>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</si>
  <si>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</si>
  <si>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</si>
  <si>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</si>
  <si>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</si>
  <si>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</si>
  <si>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</si>
  <si>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</si>
  <si>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</si>
  <si>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</si>
  <si>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</si>
  <si>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</si>
  <si>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</si>
  <si>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</si>
  <si>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</si>
  <si>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</si>
  <si>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</si>
  <si>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</si>
  <si>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</si>
  <si>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</si>
  <si>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</si>
  <si>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</si>
  <si>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</si>
  <si>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</si>
  <si>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</si>
  <si>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</si>
  <si>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</si>
  <si>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</si>
  <si>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</si>
  <si>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</si>
  <si>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</si>
  <si>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</si>
  <si>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</si>
  <si>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</si>
  <si>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</si>
  <si>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</si>
  <si>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</si>
  <si>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</si>
  <si>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</si>
  <si>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</si>
  <si>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</si>
  <si>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</si>
  <si>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</si>
  <si>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</si>
  <si>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</si>
  <si>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</si>
  <si>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</si>
  <si>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</si>
  <si>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</si>
  <si>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</si>
  <si>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</si>
  <si>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</si>
  <si>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</si>
  <si>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</si>
  <si>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</si>
  <si>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</si>
  <si>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</si>
  <si>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</si>
  <si>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</si>
  <si>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</si>
  <si>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</si>
  <si>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</si>
  <si>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</si>
  <si>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</si>
  <si>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</si>
  <si>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</si>
  <si>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</si>
  <si>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</si>
  <si>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</si>
  <si>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</si>
  <si>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</si>
  <si>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</si>
  <si>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</si>
  <si>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</si>
  <si>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</si>
  <si>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</si>
  <si>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</si>
  <si>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</si>
  <si>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</si>
  <si>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</si>
  <si>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</si>
  <si>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</si>
  <si>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</si>
  <si>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</si>
  <si>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</si>
  <si>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</si>
  <si>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</si>
  <si>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</si>
  <si>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</si>
  <si>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</si>
  <si>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</si>
  <si>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</si>
  <si>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</si>
  <si>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</si>
  <si>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</si>
  <si>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</si>
  <si>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</si>
  <si>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</si>
  <si>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</si>
  <si>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</si>
  <si>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</si>
  <si>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</si>
  <si>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</si>
  <si>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</si>
  <si>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</si>
  <si>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</si>
  <si>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</si>
  <si>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</si>
  <si>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</si>
  <si>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</si>
  <si>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</si>
  <si>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</si>
  <si>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</si>
  <si>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</si>
  <si>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</si>
  <si>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</si>
  <si>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</si>
  <si>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</si>
  <si>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</si>
  <si>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</si>
  <si>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</si>
  <si>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</si>
  <si>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</si>
  <si>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</si>
  <si>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</si>
  <si>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</si>
  <si>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</si>
  <si>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</si>
  <si>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</si>
  <si>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</si>
  <si>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</si>
  <si>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</si>
  <si>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</si>
  <si>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</si>
  <si>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</si>
  <si>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</si>
  <si>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</si>
  <si>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</si>
  <si>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</si>
  <si>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</si>
  <si>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</si>
  <si>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</si>
  <si>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</si>
  <si>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</si>
  <si>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</si>
  <si>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</si>
  <si>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</si>
  <si>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</si>
  <si>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</si>
  <si>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</si>
  <si>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</si>
  <si>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</si>
  <si>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</si>
  <si>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</si>
  <si>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</si>
  <si>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</si>
  <si>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</si>
  <si>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</si>
  <si>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</si>
  <si>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</si>
  <si>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</si>
  <si>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</si>
  <si>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</si>
  <si>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</si>
  <si>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</si>
  <si>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</si>
  <si>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</si>
  <si>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</si>
  <si>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</si>
  <si>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</si>
  <si>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</si>
  <si>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</si>
  <si>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</si>
  <si>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</si>
  <si>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</si>
  <si>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</si>
  <si>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</si>
  <si>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</si>
  <si>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</si>
  <si>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</si>
  <si>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</si>
  <si>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</si>
  <si>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</si>
  <si>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</si>
  <si>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</si>
  <si>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</si>
  <si>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</si>
  <si>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</si>
  <si>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</si>
  <si>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</si>
  <si>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</si>
  <si>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</si>
  <si>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</si>
  <si>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</si>
  <si>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</si>
  <si>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</si>
  <si>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</si>
  <si>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</si>
  <si>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</si>
  <si>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</si>
  <si>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</si>
  <si>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</si>
  <si>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</si>
  <si>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</si>
  <si>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</si>
  <si>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</si>
  <si>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</si>
  <si>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</si>
  <si>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</si>
  <si>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</si>
  <si>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</si>
  <si>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</si>
  <si>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</si>
  <si>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</si>
  <si>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</si>
  <si>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</si>
  <si>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</si>
  <si>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</si>
  <si>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</si>
  <si>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</si>
  <si>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</si>
  <si>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</si>
  <si>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</si>
  <si>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</si>
  <si>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</si>
  <si>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</si>
  <si>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</si>
  <si>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</si>
  <si>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</si>
  <si>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</si>
  <si>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</si>
  <si>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</si>
  <si>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</si>
  <si>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</si>
  <si>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</si>
  <si>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</si>
  <si>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</si>
  <si>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</si>
  <si>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</si>
  <si>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</si>
  <si>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</si>
  <si>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</si>
  <si>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</si>
  <si>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</si>
  <si>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</si>
  <si>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</si>
  <si>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</si>
  <si>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</si>
  <si>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</si>
  <si>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</si>
  <si>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</si>
  <si>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</si>
  <si>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</si>
  <si>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</si>
  <si>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</si>
  <si>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</si>
  <si>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</si>
  <si>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</si>
  <si>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</si>
  <si>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</si>
  <si>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</si>
  <si>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</si>
  <si>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</si>
  <si>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</si>
  <si>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</si>
  <si>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</si>
  <si>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</si>
  <si>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</si>
  <si>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</si>
  <si>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</si>
  <si>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</si>
  <si>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</si>
  <si>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</si>
  <si>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</si>
  <si>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</si>
  <si>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</si>
  <si>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</si>
  <si>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</si>
  <si>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</si>
  <si>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</si>
  <si>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</si>
  <si>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</si>
  <si>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</si>
  <si>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</si>
  <si>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</si>
  <si>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</si>
  <si>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</si>
  <si>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</si>
  <si>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</si>
  <si>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</si>
  <si>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</si>
  <si>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</si>
  <si>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</si>
  <si>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</si>
  <si>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</si>
  <si>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</si>
  <si>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</si>
  <si>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</si>
  <si>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</si>
  <si>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</si>
  <si>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</si>
  <si>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</si>
  <si>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</si>
  <si>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</si>
  <si>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</si>
  <si>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</si>
  <si>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</si>
  <si>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</si>
  <si>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</si>
  <si>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</si>
  <si>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</si>
  <si>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</si>
  <si>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</si>
  <si>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</si>
  <si>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</si>
  <si>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</si>
  <si>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</si>
  <si>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</si>
  <si>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</si>
  <si>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</si>
  <si>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</si>
  <si>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</si>
  <si>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</si>
  <si>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</si>
  <si>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</si>
  <si>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</si>
  <si>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</si>
  <si>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</si>
  <si>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</si>
  <si>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</si>
  <si>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</si>
  <si>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</si>
  <si>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</si>
  <si>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</si>
  <si>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</si>
  <si>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</si>
  <si>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</si>
  <si>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</si>
  <si>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</si>
  <si>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</si>
  <si>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</si>
  <si>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</si>
  <si>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</si>
  <si>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</si>
  <si>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</si>
  <si>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</si>
  <si>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</si>
  <si>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</si>
  <si>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</si>
  <si>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</si>
  <si>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</si>
  <si>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</si>
  <si>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</si>
  <si>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</si>
  <si>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</si>
  <si>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</si>
  <si>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</si>
  <si>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</si>
  <si>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</si>
  <si>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</si>
  <si>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</si>
  <si>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</si>
  <si>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</si>
  <si>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</si>
  <si>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</si>
  <si>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</si>
  <si>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</si>
  <si>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</si>
  <si>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</si>
  <si>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</si>
  <si>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</si>
  <si>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</si>
  <si>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</si>
  <si>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</si>
  <si>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</si>
  <si>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</si>
  <si>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</si>
  <si>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</si>
  <si>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</si>
  <si>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</si>
  <si>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</si>
  <si>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</si>
  <si>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</si>
  <si>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</si>
  <si>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</si>
  <si>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</si>
  <si>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</si>
  <si>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</si>
  <si>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</si>
  <si>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</si>
  <si>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</si>
  <si>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</si>
  <si>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</si>
  <si>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</si>
  <si>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</si>
  <si>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</si>
  <si>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</si>
  <si>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</si>
  <si>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</si>
  <si>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</si>
  <si>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</si>
  <si>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</si>
  <si>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</si>
  <si>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</si>
  <si>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</si>
  <si>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</si>
  <si>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</si>
  <si>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</si>
  <si>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</si>
  <si>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</si>
  <si>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</si>
  <si>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</si>
  <si>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</si>
  <si>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</si>
  <si>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</si>
  <si>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</si>
  <si>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</si>
  <si>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</si>
  <si>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</si>
  <si>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</si>
  <si>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</si>
  <si>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</si>
  <si>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</si>
  <si>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</si>
  <si>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</si>
  <si>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</si>
  <si>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</si>
  <si>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</si>
  <si>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</si>
  <si>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</si>
  <si>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</si>
  <si>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</si>
  <si>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</si>
  <si>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</si>
  <si>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</si>
  <si>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</si>
  <si>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</si>
  <si>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</si>
  <si>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</si>
  <si>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</si>
  <si>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</si>
  <si>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</si>
  <si>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</si>
  <si>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</si>
  <si>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</si>
  <si>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</si>
  <si>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</si>
  <si>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</si>
  <si>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</si>
  <si>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</si>
  <si>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</si>
  <si>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</si>
  <si>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</si>
  <si>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</si>
  <si>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</si>
  <si>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</si>
  <si>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</si>
  <si>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</si>
  <si>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</si>
  <si>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</si>
  <si>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</si>
  <si>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</si>
  <si>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</si>
  <si>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</si>
  <si>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</si>
  <si>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</si>
  <si>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</si>
  <si>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</si>
  <si>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</si>
  <si>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</si>
  <si>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</si>
  <si>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</si>
  <si>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</si>
  <si>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</si>
  <si>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</si>
  <si>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</si>
  <si>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</si>
  <si>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</si>
  <si>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</si>
  <si>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</si>
  <si>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</si>
  <si>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</si>
  <si>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</si>
  <si>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</si>
  <si>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</si>
  <si>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</si>
  <si>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</si>
  <si>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</si>
  <si>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</si>
  <si>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</si>
  <si>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</si>
  <si>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</si>
  <si>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</si>
  <si>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</si>
  <si>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</si>
  <si>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</si>
  <si>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</si>
  <si>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</si>
  <si>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</si>
  <si>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</si>
  <si>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</si>
  <si>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</si>
  <si>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</si>
  <si>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</si>
  <si>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</si>
  <si>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</si>
  <si>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</si>
  <si>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</si>
  <si>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</si>
  <si>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</si>
  <si>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</si>
  <si>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</si>
  <si>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</si>
  <si>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</si>
  <si>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</si>
  <si>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</si>
  <si>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</si>
  <si>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</si>
  <si>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</si>
  <si>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</si>
  <si>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</si>
  <si>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</si>
  <si>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</si>
  <si>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</si>
  <si>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</si>
  <si>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</si>
  <si>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</si>
  <si>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</si>
  <si>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</si>
  <si>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</si>
  <si>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</si>
  <si>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</si>
  <si>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</si>
  <si>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</si>
  <si>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</si>
  <si>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</si>
  <si>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</si>
  <si>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</si>
  <si>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</si>
  <si>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</si>
  <si>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</si>
  <si>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</si>
  <si>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</si>
  <si>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</si>
  <si>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</si>
  <si>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</si>
  <si>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</si>
  <si>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</si>
  <si>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</si>
  <si>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</si>
  <si>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</si>
  <si>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</si>
  <si>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</si>
  <si>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</si>
  <si>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</si>
  <si>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</si>
  <si>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</si>
  <si>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</si>
  <si>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</si>
  <si>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</si>
  <si>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</si>
  <si>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</si>
  <si>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</si>
  <si>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</si>
  <si>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</si>
  <si>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</si>
  <si>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</si>
  <si>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</si>
  <si>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</si>
  <si>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</si>
  <si>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</si>
  <si>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</si>
  <si>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</si>
  <si>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</si>
  <si>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</si>
  <si>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</si>
  <si>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</si>
  <si>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</si>
  <si>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</si>
  <si>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</si>
  <si>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</si>
  <si>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</si>
  <si>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</si>
  <si>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</si>
  <si>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</si>
  <si>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</si>
  <si>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</si>
  <si>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</si>
  <si>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</si>
  <si>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</si>
  <si>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</si>
  <si>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</si>
  <si>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</si>
  <si>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</si>
  <si>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</si>
  <si>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</si>
  <si>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</si>
  <si>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</si>
  <si>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</si>
  <si>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</si>
  <si>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</si>
  <si>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</si>
  <si>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</si>
  <si>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</si>
  <si>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</si>
  <si>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</si>
  <si>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</si>
  <si>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</si>
  <si>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</si>
  <si>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</si>
  <si>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</si>
  <si>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</si>
  <si>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</si>
  <si>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</si>
  <si>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</si>
  <si>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</si>
  <si>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</si>
  <si>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</si>
  <si>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</si>
  <si>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</si>
  <si>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</si>
  <si>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</si>
  <si>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</si>
  <si>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</si>
  <si>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</si>
  <si>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</si>
  <si>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</si>
  <si>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</si>
  <si>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</si>
  <si>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</si>
  <si>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</si>
  <si>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</si>
  <si>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</si>
  <si>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</si>
  <si>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</si>
  <si>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</si>
  <si>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</si>
  <si>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</si>
  <si>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</si>
  <si>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</si>
  <si>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</si>
  <si>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</si>
  <si>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</si>
  <si>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</si>
  <si>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</si>
  <si>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</si>
  <si>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</si>
  <si>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</si>
  <si>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</si>
  <si>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</si>
  <si>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</si>
  <si>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</si>
  <si>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</si>
  <si>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</si>
  <si>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</si>
  <si>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</si>
  <si>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</si>
  <si>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</si>
  <si>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</si>
  <si>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</si>
  <si>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</si>
  <si>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</si>
  <si>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</si>
  <si>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</si>
  <si>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</si>
  <si>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</si>
  <si>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</si>
  <si>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</si>
  <si>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</si>
  <si>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</si>
  <si>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</si>
  <si>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</si>
  <si>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</si>
  <si>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</si>
  <si>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</si>
  <si>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</si>
  <si>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</si>
  <si>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</si>
  <si>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</si>
  <si>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</si>
  <si>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</si>
  <si>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</si>
  <si>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</si>
  <si>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</si>
  <si>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</si>
  <si>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</si>
  <si>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</si>
  <si>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</si>
  <si>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</si>
  <si>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</si>
  <si>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</si>
  <si>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</si>
  <si>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</si>
  <si>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</si>
  <si>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</si>
  <si>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</si>
  <si>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</si>
  <si>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</si>
  <si>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</si>
  <si>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</si>
  <si>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</si>
  <si>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</si>
  <si>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</si>
  <si>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</si>
  <si>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</si>
  <si>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</si>
  <si>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</si>
  <si>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</si>
  <si>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</si>
  <si>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</si>
  <si>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</si>
  <si>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</si>
  <si>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</si>
  <si>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</si>
  <si>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</si>
  <si>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</si>
  <si>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</si>
  <si>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</si>
  <si>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</si>
  <si>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</si>
  <si>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</si>
  <si>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</si>
  <si>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</si>
  <si>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</si>
  <si>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</si>
  <si>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</si>
  <si>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</si>
  <si>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</si>
  <si>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</si>
  <si>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</si>
  <si>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</si>
  <si>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</si>
  <si>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</si>
  <si>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</si>
  <si>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</si>
  <si>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</si>
  <si>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</si>
  <si>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</si>
  <si>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</si>
  <si>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</si>
  <si>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</si>
  <si>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</si>
  <si>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</si>
  <si>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</si>
  <si>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</si>
  <si>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</si>
  <si>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</si>
  <si>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</si>
  <si>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</si>
  <si>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</si>
  <si>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</si>
  <si>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</si>
  <si>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</si>
  <si>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</si>
  <si>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</si>
  <si>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</si>
  <si>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</si>
  <si>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</si>
  <si>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</si>
  <si>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</si>
  <si>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</si>
  <si>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</si>
  <si>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</si>
  <si>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</si>
  <si>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</si>
  <si>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</si>
  <si>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</si>
  <si>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</si>
  <si>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</si>
  <si>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</si>
  <si>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</si>
  <si>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</si>
  <si>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</si>
  <si>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</si>
  <si>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</si>
  <si>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</si>
  <si>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</si>
  <si>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</si>
  <si>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</si>
  <si>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</si>
  <si>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</si>
  <si>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</si>
  <si>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</si>
  <si>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</si>
  <si>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</si>
  <si>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</si>
  <si>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</si>
  <si>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</si>
  <si>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</si>
  <si>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</si>
  <si>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</si>
  <si>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</si>
  <si>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</si>
  <si>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</si>
  <si>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</si>
  <si>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</si>
  <si>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</si>
  <si>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</si>
  <si>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</si>
  <si>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</si>
  <si>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</si>
  <si>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</si>
  <si>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</si>
  <si>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</si>
  <si>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</si>
  <si>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</si>
  <si>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</si>
  <si>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</si>
  <si>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</si>
  <si>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</si>
  <si>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</si>
  <si>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</si>
  <si>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</si>
  <si>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</si>
  <si>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</si>
  <si>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</si>
  <si>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</si>
  <si>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</si>
  <si>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</si>
  <si>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</si>
  <si>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</si>
  <si>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</si>
  <si>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</si>
  <si>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</si>
  <si>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</si>
  <si>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</si>
  <si>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</si>
  <si>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</si>
  <si>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</si>
  <si>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</si>
  <si>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</si>
  <si>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</si>
  <si>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</si>
  <si>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</si>
  <si>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</si>
  <si>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</si>
  <si>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</si>
  <si>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</si>
  <si>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</si>
  <si>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</si>
  <si>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</si>
  <si>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</si>
  <si>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</si>
  <si>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</si>
  <si>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</si>
  <si>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</si>
  <si>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</si>
  <si>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</si>
  <si>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</si>
  <si>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</si>
  <si>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</si>
  <si>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</si>
  <si>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</si>
  <si>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</si>
  <si>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</si>
  <si>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</si>
  <si>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</si>
  <si>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</si>
  <si>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</si>
  <si>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</si>
  <si>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</si>
  <si>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</si>
  <si>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</si>
  <si>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</si>
  <si>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</si>
  <si>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</si>
  <si>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</si>
  <si>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</si>
  <si>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</si>
  <si>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</si>
  <si>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</si>
  <si>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</si>
  <si>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</si>
  <si>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</si>
  <si>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</si>
  <si>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</si>
  <si>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</si>
  <si>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</si>
  <si>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</si>
  <si>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</si>
  <si>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</si>
  <si>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</si>
  <si>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</si>
  <si>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</si>
  <si>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</si>
  <si>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</si>
  <si>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</si>
  <si>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</si>
  <si>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</si>
  <si>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</si>
  <si>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</si>
  <si>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</si>
  <si>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</si>
  <si>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</si>
  <si>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</si>
  <si>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</si>
  <si>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</si>
  <si>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</si>
  <si>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</si>
  <si>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</si>
  <si>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</si>
  <si>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</si>
  <si>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</si>
  <si>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</si>
  <si>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</si>
  <si>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</si>
  <si>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</si>
  <si>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</si>
  <si>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</si>
  <si>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</si>
  <si>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</si>
  <si>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</si>
  <si>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</si>
  <si>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</si>
  <si>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</si>
  <si>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</si>
  <si>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</si>
  <si>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</si>
  <si>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</si>
  <si>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</si>
  <si>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</si>
  <si>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</si>
  <si>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</si>
  <si>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</si>
  <si>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</si>
  <si>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</si>
  <si>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</si>
  <si>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</si>
  <si>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</si>
  <si>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</si>
  <si>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</si>
  <si>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</si>
  <si>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</si>
  <si>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</si>
  <si>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</si>
  <si>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</si>
  <si>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</si>
  <si>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</si>
  <si>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</si>
  <si>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</si>
  <si>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</si>
  <si>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</si>
  <si>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</si>
  <si>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</si>
  <si>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</si>
  <si>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</si>
  <si>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</si>
  <si>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</si>
  <si>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</si>
  <si>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</si>
  <si>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</si>
  <si>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</si>
  <si>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</si>
  <si>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</si>
  <si>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</si>
  <si>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</si>
  <si>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</si>
  <si>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</si>
  <si>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</si>
  <si>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</si>
  <si>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</si>
  <si>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</si>
  <si>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</si>
  <si>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</si>
  <si>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</si>
  <si>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</si>
  <si>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</si>
  <si>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</si>
  <si>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</si>
  <si>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</si>
  <si>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</si>
  <si>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</si>
  <si>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</si>
  <si>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</si>
  <si>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</si>
  <si>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</si>
  <si>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</si>
  <si>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</si>
  <si>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</si>
  <si>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</si>
  <si>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</si>
  <si>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</si>
  <si>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</si>
  <si>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</si>
  <si>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</si>
  <si>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</si>
  <si>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</si>
  <si>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</si>
  <si>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</si>
  <si>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</si>
  <si>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</si>
  <si>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</si>
  <si>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</si>
  <si>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</si>
  <si>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</si>
  <si>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</si>
  <si>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</si>
  <si>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</si>
  <si>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</si>
  <si>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</si>
  <si>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</si>
  <si>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</si>
  <si>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</si>
  <si>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</si>
  <si>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</si>
  <si>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</si>
  <si>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</si>
  <si>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</si>
  <si>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</si>
  <si>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</si>
  <si>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</si>
  <si>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</si>
  <si>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</si>
  <si>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</si>
  <si>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</si>
  <si>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</si>
  <si>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</si>
  <si>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</si>
  <si>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</si>
  <si>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</si>
  <si>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</si>
  <si>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</si>
  <si>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</si>
  <si>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</si>
  <si>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</si>
  <si>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</si>
  <si>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</si>
  <si>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</si>
  <si>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</si>
  <si>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</si>
  <si>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</si>
  <si>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</si>
  <si>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</si>
  <si>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</si>
  <si>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</si>
  <si>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</si>
  <si>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</si>
  <si>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</si>
  <si>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</si>
  <si>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</si>
  <si>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</si>
  <si>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</si>
  <si>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</si>
  <si>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</si>
  <si>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</si>
  <si>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</si>
  <si>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</si>
  <si>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</si>
  <si>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</si>
  <si>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</si>
  <si>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</si>
  <si>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</si>
  <si>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</si>
  <si>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</si>
  <si>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</si>
  <si>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</si>
  <si>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</si>
  <si>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</si>
  <si>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</si>
  <si>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</si>
  <si>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</si>
  <si>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</si>
  <si>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</si>
  <si>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</si>
  <si>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</si>
  <si>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</si>
  <si>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</si>
  <si>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</si>
  <si>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</si>
  <si>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</si>
  <si>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</si>
  <si>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</si>
  <si>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</si>
  <si>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</si>
  <si>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</si>
  <si>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</si>
  <si>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</si>
  <si>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</si>
  <si>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</si>
  <si>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</si>
  <si>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</si>
  <si>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</si>
  <si>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</si>
  <si>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</si>
  <si>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</si>
  <si>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</si>
  <si>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</si>
  <si>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</si>
  <si>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</si>
  <si>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</si>
  <si>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</si>
  <si>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</si>
  <si>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</si>
  <si>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</si>
  <si>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</si>
  <si>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</si>
  <si>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</si>
  <si>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</si>
  <si>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</si>
  <si>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</si>
  <si>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</si>
  <si>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</si>
  <si>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</si>
  <si>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</si>
  <si>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</si>
  <si>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</si>
  <si>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</si>
  <si>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</si>
  <si>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</si>
  <si>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</si>
  <si>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</si>
  <si>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</si>
  <si>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</si>
  <si>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</si>
  <si>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</si>
  <si>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</si>
  <si>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</si>
  <si>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</si>
  <si>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</si>
  <si>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</si>
  <si>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</si>
  <si>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</si>
  <si>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</si>
  <si>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</si>
  <si>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</si>
  <si>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</si>
  <si>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</si>
  <si>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</si>
  <si>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</si>
  <si>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</si>
  <si>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</si>
  <si>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</si>
  <si>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</si>
  <si>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</si>
  <si>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</si>
  <si>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</si>
  <si>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</si>
  <si>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</si>
  <si>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</si>
  <si>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</si>
  <si>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</si>
  <si>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</si>
  <si>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</si>
  <si>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</si>
  <si>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</si>
  <si>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</si>
  <si>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</si>
  <si>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</si>
  <si>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</si>
  <si>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</si>
  <si>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</si>
  <si>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</si>
  <si>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</si>
  <si>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</si>
  <si>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</si>
  <si>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</si>
  <si>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</si>
  <si>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</si>
  <si>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</si>
  <si>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</si>
  <si>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</si>
  <si>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</si>
  <si>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</si>
  <si>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</si>
  <si>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</si>
  <si>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</si>
  <si>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</si>
  <si>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</si>
  <si>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</si>
  <si>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</si>
  <si>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</si>
  <si>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</si>
  <si>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</si>
  <si>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</si>
  <si>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</si>
  <si>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</si>
  <si>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</si>
  <si>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</si>
  <si>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</si>
  <si>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</si>
  <si>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</si>
  <si>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</si>
  <si>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</si>
  <si>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</si>
  <si>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</si>
  <si>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</si>
  <si>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</si>
  <si>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</si>
  <si>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</si>
  <si>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</si>
  <si>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</si>
  <si>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</si>
  <si>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</si>
  <si>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</si>
  <si>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</si>
  <si>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</si>
  <si>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</si>
  <si>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</si>
  <si>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</si>
  <si>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</si>
  <si>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</si>
  <si>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</si>
  <si>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</si>
  <si>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</si>
  <si>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</si>
  <si>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</si>
  <si>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</si>
  <si>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</si>
  <si>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</si>
  <si>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</si>
  <si>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</si>
  <si>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</si>
  <si>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</si>
  <si>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</si>
  <si>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</si>
  <si>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</si>
  <si>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</si>
  <si>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</si>
  <si>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</si>
  <si>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</si>
  <si>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</si>
  <si>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</si>
  <si>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</si>
  <si>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</si>
  <si>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</si>
  <si>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</si>
  <si>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</si>
  <si>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</si>
  <si>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</si>
  <si>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</si>
  <si>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</si>
  <si>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</si>
  <si>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</si>
  <si>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</si>
  <si>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</si>
  <si>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</si>
  <si>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</si>
  <si>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</si>
  <si>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</si>
  <si>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</si>
  <si>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</si>
  <si>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</si>
  <si>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</si>
  <si>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</si>
  <si>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</si>
  <si>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</si>
  <si>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</si>
  <si>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</si>
  <si>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</si>
  <si>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</si>
  <si>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</si>
  <si>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</si>
  <si>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</si>
  <si>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</si>
  <si>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</si>
  <si>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</si>
  <si>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</si>
  <si>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</si>
  <si>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</si>
  <si>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</si>
  <si>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</si>
  <si>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</si>
  <si>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</si>
  <si>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</si>
  <si>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</si>
  <si>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</si>
  <si>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</si>
  <si>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</si>
  <si>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</si>
  <si>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</si>
  <si>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</si>
  <si>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</si>
  <si>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</si>
  <si>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</si>
  <si>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</si>
  <si>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</si>
  <si>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</si>
  <si>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</si>
  <si>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</si>
  <si>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</si>
  <si>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</si>
  <si>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</si>
  <si>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</si>
  <si>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</si>
  <si>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</si>
  <si>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</si>
  <si>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</si>
  <si>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</si>
  <si>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</si>
  <si>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</si>
  <si>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</si>
  <si>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</si>
  <si>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</si>
  <si>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</si>
  <si>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</si>
  <si>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</si>
  <si>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</si>
  <si>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</si>
  <si>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</si>
  <si>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</si>
  <si>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</si>
  <si>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</si>
  <si>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</si>
  <si>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</si>
  <si>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</si>
  <si>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</si>
  <si>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</si>
  <si>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</si>
  <si>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</si>
  <si>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</si>
  <si>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</si>
  <si>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</si>
  <si>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</si>
  <si>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</si>
  <si>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</si>
  <si>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</si>
  <si>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</si>
  <si>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</si>
  <si>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</si>
  <si>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</si>
  <si>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</si>
  <si>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</si>
  <si>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</si>
  <si>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</si>
  <si>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</si>
  <si>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</si>
  <si>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</si>
  <si>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</si>
  <si>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</si>
  <si>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</si>
  <si>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</si>
  <si>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</si>
  <si>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</si>
  <si>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</si>
  <si>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</si>
  <si>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</si>
  <si>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</si>
  <si>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</si>
  <si>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</si>
  <si>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</si>
  <si>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</si>
  <si>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</si>
  <si>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</si>
  <si>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</si>
  <si>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</si>
  <si>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</si>
  <si>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</si>
  <si>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</si>
  <si>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</si>
  <si>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</si>
  <si>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</si>
  <si>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</si>
  <si>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</si>
  <si>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</si>
  <si>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</si>
  <si>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</si>
  <si>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</si>
  <si>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</si>
  <si>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</si>
  <si>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</si>
  <si>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</si>
  <si>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</si>
  <si>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</si>
  <si>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</si>
  <si>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</si>
  <si>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</si>
  <si>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</si>
  <si>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</si>
  <si>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</si>
  <si>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</si>
  <si>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</si>
  <si>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</si>
  <si>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</si>
  <si>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</si>
  <si>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</si>
  <si>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</si>
  <si>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</si>
  <si>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</si>
  <si>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</si>
  <si>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</si>
  <si>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</si>
  <si>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</si>
  <si>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</si>
  <si>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</si>
  <si>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</si>
  <si>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</si>
  <si>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</si>
  <si>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</si>
  <si>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</si>
  <si>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</si>
  <si>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</si>
  <si>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</si>
  <si>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</si>
  <si>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</si>
  <si>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</si>
  <si>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</si>
  <si>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</si>
  <si>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</si>
  <si>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</si>
  <si>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</si>
  <si>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</si>
  <si>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</si>
  <si>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</si>
  <si>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</si>
  <si>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</si>
  <si>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</si>
  <si>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</si>
  <si>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</si>
  <si>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</si>
  <si>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</si>
  <si>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</si>
  <si>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</si>
  <si>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</si>
  <si>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</si>
  <si>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</si>
  <si>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</si>
  <si>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</si>
  <si>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</si>
  <si>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</si>
  <si>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</si>
  <si>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</si>
  <si>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</si>
  <si>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</si>
  <si>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</si>
  <si>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</si>
  <si>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</si>
  <si>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</si>
  <si>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</si>
  <si>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</si>
  <si>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</si>
  <si>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</si>
  <si>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</si>
  <si>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</si>
  <si>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</si>
  <si>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</si>
  <si>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</si>
  <si>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</si>
  <si>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</si>
  <si>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</si>
  <si>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</si>
  <si>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</si>
  <si>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</si>
  <si>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</si>
  <si>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</si>
  <si>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</si>
  <si>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</si>
  <si>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</si>
  <si>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</si>
  <si>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</si>
  <si>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</si>
  <si>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</si>
  <si>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</si>
  <si>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</si>
  <si>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</si>
  <si>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</si>
  <si>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</si>
  <si>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</si>
  <si>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</si>
  <si>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</si>
  <si>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</si>
  <si>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</si>
  <si>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</si>
  <si>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</si>
  <si>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</si>
  <si>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</si>
  <si>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</si>
  <si>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</si>
  <si>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</si>
  <si>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</si>
  <si>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</si>
  <si>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</si>
  <si>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</si>
  <si>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</si>
  <si>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</si>
  <si>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</si>
  <si>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</si>
  <si>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</si>
  <si>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</si>
  <si>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</si>
  <si>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</si>
  <si>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</si>
  <si>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</si>
  <si>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</si>
  <si>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</si>
  <si>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</si>
  <si>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</si>
  <si>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</si>
  <si>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</si>
  <si>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</si>
  <si>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</si>
  <si>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</si>
  <si>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</si>
  <si>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</si>
  <si>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</si>
  <si>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</si>
  <si>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</si>
  <si>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</si>
  <si>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</si>
  <si>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</si>
  <si>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</si>
  <si>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</si>
  <si>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</si>
  <si>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</si>
  <si>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</si>
  <si>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</si>
  <si>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</si>
  <si>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</si>
  <si>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</si>
  <si>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</si>
  <si>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</si>
  <si>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</si>
  <si>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</si>
  <si>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</si>
  <si>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</si>
  <si>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</si>
  <si>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</si>
  <si>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</si>
  <si>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</si>
  <si>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</si>
  <si>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</si>
  <si>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</si>
  <si>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</si>
  <si>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</si>
  <si>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</si>
  <si>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</si>
  <si>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</si>
  <si>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</si>
  <si>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</si>
  <si>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</si>
  <si>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</si>
  <si>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</si>
  <si>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</si>
  <si>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</si>
  <si>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</si>
  <si>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</si>
  <si>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</si>
  <si>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</si>
  <si>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</si>
  <si>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</si>
  <si>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</si>
  <si>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</si>
  <si>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</si>
  <si>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</si>
  <si>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</si>
  <si>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</si>
  <si>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</si>
  <si>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</si>
  <si>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</si>
  <si>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</si>
  <si>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</si>
  <si>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</si>
  <si>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</si>
  <si>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</si>
  <si>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</si>
  <si>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</si>
  <si>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</si>
  <si>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</si>
  <si>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</si>
  <si>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</si>
  <si>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</si>
  <si>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</si>
  <si>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</si>
  <si>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</si>
  <si>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</si>
  <si>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</si>
  <si>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</si>
  <si>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</si>
  <si>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</si>
  <si>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</si>
  <si>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</si>
  <si>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</si>
  <si>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</si>
  <si>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</si>
  <si>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</si>
  <si>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</si>
  <si>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</si>
  <si>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</si>
  <si>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</si>
  <si>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</si>
  <si>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</si>
  <si>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</si>
  <si>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</si>
  <si>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</si>
  <si>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</si>
  <si>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</si>
  <si>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</si>
  <si>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</si>
  <si>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</si>
  <si>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</si>
  <si>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</si>
  <si>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</si>
  <si>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</si>
  <si>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</si>
  <si>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</si>
  <si>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</si>
  <si>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</si>
  <si>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</si>
  <si>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</si>
  <si>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</si>
  <si>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</si>
  <si>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</si>
  <si>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</si>
  <si>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</si>
  <si>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</si>
  <si>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</si>
  <si>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</si>
  <si>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</si>
  <si>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</si>
  <si>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</si>
  <si>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</si>
  <si>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</si>
  <si>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</si>
  <si>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</si>
  <si>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</si>
  <si>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</si>
  <si>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</si>
  <si>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</si>
  <si>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</si>
  <si>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</si>
  <si>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</si>
  <si>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</si>
  <si>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</si>
  <si>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</si>
  <si>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</si>
  <si>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</si>
  <si>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</si>
  <si>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</si>
  <si>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</si>
  <si>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</si>
  <si>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</si>
  <si>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</si>
  <si>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</si>
  <si>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</si>
  <si>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</si>
  <si>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</si>
  <si>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</si>
  <si>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</si>
  <si>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</si>
  <si>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</si>
  <si>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</si>
  <si>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</si>
  <si>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</si>
  <si>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</si>
  <si>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</si>
  <si>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</si>
  <si>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</si>
  <si>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</si>
  <si>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</si>
  <si>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</si>
  <si>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</si>
  <si>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</si>
  <si>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</si>
  <si>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</si>
  <si>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</si>
  <si>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</si>
  <si>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</si>
  <si>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</si>
  <si>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</si>
  <si>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</si>
  <si>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</si>
  <si>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</si>
  <si>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</si>
  <si>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</si>
  <si>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</si>
  <si>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</si>
  <si>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</si>
  <si>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</si>
  <si>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</si>
  <si>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</si>
  <si>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</si>
  <si>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</si>
  <si>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</si>
  <si>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</si>
  <si>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</si>
  <si>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</si>
  <si>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</si>
  <si>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</si>
  <si>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</si>
  <si>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</si>
  <si>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</si>
  <si>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</si>
  <si>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</si>
  <si>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</si>
  <si>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</si>
  <si>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</si>
  <si>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</si>
  <si>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</si>
  <si>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</si>
  <si>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</si>
  <si>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</si>
  <si>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</si>
  <si>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</si>
  <si>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</si>
  <si>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</si>
  <si>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</si>
  <si>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</si>
  <si>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</si>
  <si>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</si>
  <si>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</si>
  <si>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</si>
  <si>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</si>
  <si>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</si>
  <si>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</si>
  <si>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</si>
  <si>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</si>
  <si>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</si>
  <si>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</si>
  <si>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</si>
  <si>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</si>
  <si>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</si>
  <si>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</si>
  <si>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</si>
  <si>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</si>
  <si>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</si>
  <si>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</si>
  <si>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</si>
  <si>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</si>
  <si>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</si>
  <si>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</si>
  <si>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</si>
  <si>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</si>
  <si>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</si>
  <si>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</si>
  <si>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</si>
  <si>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</si>
  <si>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</si>
  <si>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</si>
  <si>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</si>
  <si>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</si>
  <si>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</si>
  <si>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</si>
  <si>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</si>
  <si>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</si>
  <si>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</si>
  <si>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</si>
  <si>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</si>
  <si>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</si>
  <si>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</si>
  <si>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</si>
  <si>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</si>
  <si>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</si>
  <si>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</si>
  <si>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</si>
  <si>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</si>
  <si>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</si>
  <si>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</si>
  <si>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</si>
  <si>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</si>
  <si>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</si>
  <si>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</si>
  <si>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</si>
  <si>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</si>
  <si>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</si>
  <si>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</si>
  <si>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</si>
  <si>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</si>
  <si>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</si>
  <si>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</si>
  <si>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</si>
  <si>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</si>
  <si>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</si>
  <si>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</si>
  <si>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</si>
  <si>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</si>
  <si>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</si>
  <si>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</si>
  <si>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</si>
  <si>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</si>
  <si>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</si>
  <si>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</si>
  <si>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</si>
  <si>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</si>
  <si>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</si>
  <si>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</si>
  <si>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</si>
  <si>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</si>
  <si>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</si>
  <si>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</si>
  <si>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</si>
  <si>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</si>
  <si>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</si>
  <si>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</si>
  <si>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</si>
  <si>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</si>
  <si>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</si>
  <si>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</si>
  <si>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</si>
  <si>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</si>
  <si>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</si>
  <si>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</si>
  <si>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</si>
  <si>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</si>
  <si>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</si>
  <si>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</si>
  <si>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</si>
  <si>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</si>
  <si>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</si>
  <si>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</si>
  <si>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</si>
  <si>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</si>
  <si>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</si>
  <si>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</si>
  <si>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</si>
  <si>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</si>
  <si>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</si>
  <si>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</si>
  <si>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</si>
  <si>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</si>
  <si>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</si>
  <si>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</si>
  <si>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</si>
  <si>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</si>
  <si>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</si>
  <si>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</si>
  <si>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</si>
  <si>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</si>
  <si>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</si>
  <si>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</si>
  <si>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</si>
  <si>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</si>
  <si>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</si>
  <si>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</si>
  <si>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</si>
  <si>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</si>
  <si>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</si>
  <si>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</si>
  <si>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</si>
  <si>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</si>
  <si>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</si>
  <si>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</si>
  <si>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</si>
  <si>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</si>
  <si>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</si>
  <si>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</si>
  <si>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</si>
  <si>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</si>
  <si>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</si>
  <si>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</si>
  <si>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</si>
  <si>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</si>
  <si>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</si>
  <si>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</si>
  <si>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</si>
  <si>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</si>
  <si>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</si>
  <si>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</si>
  <si>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</si>
  <si>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</si>
  <si>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</si>
  <si>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</si>
  <si>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</si>
  <si>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</si>
  <si>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</si>
  <si>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</si>
  <si>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</si>
  <si>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</si>
  <si>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</si>
  <si>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</si>
  <si>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</si>
  <si>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</si>
  <si>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</si>
  <si>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</si>
  <si>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</si>
  <si>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</si>
  <si>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</si>
  <si>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</si>
  <si>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</si>
  <si>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</si>
  <si>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</si>
  <si>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</si>
  <si>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</si>
  <si>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</si>
  <si>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</si>
  <si>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</si>
  <si>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</si>
  <si>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</si>
  <si>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</si>
  <si>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</si>
  <si>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</si>
  <si>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</si>
  <si>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</si>
  <si>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</si>
  <si>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</si>
  <si>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</si>
  <si>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</si>
  <si>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</si>
  <si>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</si>
  <si>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</si>
  <si>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</si>
  <si>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</si>
  <si>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</si>
  <si>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</si>
  <si>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</si>
  <si>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</si>
  <si>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</si>
  <si>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</si>
  <si>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</si>
  <si>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</si>
  <si>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</si>
  <si>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</si>
  <si>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</si>
  <si>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</si>
  <si>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</si>
  <si>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</si>
  <si>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</si>
  <si>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</si>
  <si>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</si>
  <si>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</si>
  <si>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</si>
  <si>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</si>
  <si>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</si>
  <si>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</si>
  <si>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</si>
  <si>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</si>
  <si>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</si>
  <si>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</si>
  <si>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</si>
  <si>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</si>
  <si>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</si>
  <si>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</si>
  <si>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</si>
  <si>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</si>
  <si>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</si>
  <si>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</si>
  <si>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</si>
  <si>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</si>
  <si>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</si>
  <si>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</si>
  <si>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</si>
  <si>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</si>
  <si>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</si>
  <si>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</si>
  <si>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</si>
  <si>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</si>
  <si>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</si>
  <si>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</si>
  <si>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</si>
  <si>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</si>
  <si>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</si>
  <si>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</si>
  <si>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</si>
  <si>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</si>
  <si>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</si>
  <si>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</si>
  <si>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</si>
  <si>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</si>
  <si>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</si>
  <si>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</si>
  <si>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</si>
  <si>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</si>
  <si>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</si>
  <si>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</si>
  <si>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</si>
  <si>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</si>
  <si>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</si>
  <si>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</si>
  <si>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</si>
  <si>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</si>
  <si>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</si>
  <si>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</si>
  <si>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</si>
  <si>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</si>
  <si>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</si>
  <si>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</si>
  <si>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</si>
  <si>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</si>
  <si>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</si>
  <si>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</si>
  <si>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</si>
  <si>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</si>
  <si>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</si>
  <si>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</si>
  <si>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</si>
  <si>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</si>
  <si>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</si>
  <si>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</si>
  <si>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</si>
  <si>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</si>
  <si>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</si>
  <si>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</si>
  <si>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</si>
  <si>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</si>
  <si>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</si>
  <si>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</si>
  <si>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</si>
  <si>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</si>
  <si>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</si>
  <si>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</si>
  <si>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</si>
  <si>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</si>
  <si>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</si>
  <si>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</si>
  <si>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</si>
  <si>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</si>
  <si>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</si>
  <si>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</si>
  <si>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</si>
  <si>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</si>
  <si>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</si>
  <si>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</si>
  <si>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</si>
  <si>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</si>
  <si>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</si>
  <si>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</si>
  <si>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</si>
  <si>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</si>
  <si>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</si>
  <si>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</si>
  <si>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</si>
  <si>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</si>
  <si>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</si>
  <si>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</si>
  <si>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</si>
  <si>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</si>
  <si>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</si>
  <si>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</si>
  <si>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</si>
  <si>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</si>
  <si>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</si>
  <si>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</si>
  <si>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</si>
  <si>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</si>
  <si>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</si>
  <si>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</si>
  <si>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</si>
  <si>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</si>
  <si>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</si>
  <si>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</si>
  <si>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</si>
  <si>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</si>
  <si>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</si>
  <si>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</si>
  <si>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</si>
  <si>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</si>
  <si>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</si>
  <si>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</si>
  <si>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</si>
  <si>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</si>
  <si>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</si>
  <si>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</si>
  <si>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</si>
  <si>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</si>
  <si>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</si>
  <si>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</si>
  <si>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</si>
  <si>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</si>
  <si>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</si>
  <si>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</si>
  <si>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</si>
  <si>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</si>
  <si>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</si>
  <si>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</si>
  <si>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</si>
  <si>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</si>
  <si>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</si>
  <si>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</si>
  <si>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</si>
  <si>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</si>
  <si>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</si>
  <si>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</si>
  <si>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</si>
  <si>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</si>
  <si>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</si>
  <si>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</si>
  <si>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</si>
  <si>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</si>
  <si>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</si>
  <si>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</si>
  <si>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</si>
  <si>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</si>
  <si>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</si>
  <si>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</si>
  <si>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</si>
  <si>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</si>
  <si>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</si>
  <si>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</si>
  <si>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</si>
  <si>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</si>
  <si>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</si>
  <si>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</si>
  <si>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</si>
  <si>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</si>
  <si>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</si>
  <si>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</si>
  <si>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</si>
  <si>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</si>
  <si>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</si>
  <si>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</si>
  <si>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</si>
  <si>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</si>
  <si>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</si>
  <si>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</si>
  <si>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</si>
  <si>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</si>
  <si>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</si>
  <si>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</si>
  <si>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</si>
  <si>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</si>
  <si>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</si>
  <si>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</si>
  <si>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</si>
  <si>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</si>
  <si>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</si>
  <si>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</si>
  <si>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</si>
  <si>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</si>
  <si>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</si>
  <si>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</si>
  <si>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</si>
  <si>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</si>
  <si>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</si>
  <si>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</si>
  <si>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</si>
  <si>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</si>
  <si>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</si>
  <si>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</si>
  <si>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</si>
  <si>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</si>
  <si>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</si>
  <si>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</si>
  <si>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</si>
  <si>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</si>
  <si>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</si>
  <si>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</si>
  <si>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</si>
  <si>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</si>
  <si>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</si>
  <si>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</si>
  <si>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</si>
  <si>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</si>
  <si>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</si>
  <si>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</si>
  <si>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</si>
  <si>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</si>
  <si>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</si>
  <si>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</si>
  <si>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</si>
  <si>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</si>
  <si>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</si>
  <si>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</si>
  <si>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</si>
  <si>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</si>
  <si>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</si>
  <si>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</si>
  <si>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</si>
  <si>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</si>
  <si>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</si>
  <si>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</si>
  <si>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</si>
  <si>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</si>
  <si>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</si>
  <si>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</si>
  <si>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</si>
  <si>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</si>
  <si>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</si>
  <si>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</si>
  <si>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</si>
  <si>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</si>
  <si>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</si>
  <si>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</si>
  <si>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</si>
  <si>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</si>
  <si>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</si>
  <si>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</si>
  <si>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</si>
  <si>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</si>
  <si>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</si>
  <si>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</si>
  <si>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</si>
  <si>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</si>
  <si>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</si>
  <si>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</si>
  <si>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</si>
  <si>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</si>
  <si>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</si>
  <si>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</si>
  <si>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</si>
  <si>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</si>
  <si>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</si>
  <si>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</si>
  <si>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</si>
  <si>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</si>
  <si>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</si>
  <si>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</si>
  <si>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</si>
  <si>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</si>
  <si>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</si>
  <si>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</si>
  <si>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</si>
  <si>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</si>
  <si>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</si>
  <si>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</si>
  <si>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</si>
  <si>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</si>
  <si>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</si>
  <si>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</si>
  <si>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</si>
  <si>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</si>
  <si>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</si>
  <si>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</si>
  <si>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</si>
  <si>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</si>
  <si>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</si>
  <si>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</si>
  <si>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</si>
  <si>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</si>
  <si>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</si>
  <si>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</si>
  <si>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</si>
  <si>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</si>
  <si>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</si>
  <si>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</si>
  <si>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</si>
  <si>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</si>
  <si>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</si>
  <si>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</si>
  <si>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</si>
  <si>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</si>
  <si>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</si>
  <si>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</si>
  <si>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</si>
  <si>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</si>
  <si>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</si>
  <si>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</si>
  <si>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</si>
  <si>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</si>
  <si>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</si>
  <si>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</si>
  <si>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</si>
  <si>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</si>
  <si>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</si>
  <si>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</si>
  <si>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</si>
  <si>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</si>
  <si>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</si>
  <si>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</si>
  <si>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</si>
  <si>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</si>
  <si>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</si>
  <si>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</si>
  <si>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</si>
  <si>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</si>
  <si>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</si>
  <si>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</si>
  <si>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</si>
  <si>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</si>
  <si>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</si>
  <si>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</si>
  <si>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</si>
  <si>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</si>
  <si>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</si>
  <si>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</si>
  <si>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</si>
  <si>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</si>
  <si>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</si>
  <si>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</si>
  <si>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</si>
  <si>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</si>
  <si>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</si>
  <si>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</si>
  <si>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</si>
  <si>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</si>
  <si>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</si>
  <si>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</si>
  <si>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</si>
  <si>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</si>
  <si>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</si>
  <si>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</si>
  <si>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</si>
  <si>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</si>
  <si>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</si>
  <si>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</si>
  <si>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</si>
  <si>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</si>
  <si>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</si>
  <si>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</si>
  <si>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</si>
  <si>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</si>
  <si>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</si>
  <si>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</si>
  <si>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</si>
  <si>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</si>
  <si>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</si>
  <si>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</si>
  <si>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</si>
  <si>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</si>
  <si>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</si>
  <si>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</si>
  <si>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</si>
  <si>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</si>
  <si>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</si>
  <si>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</si>
  <si>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</si>
  <si>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</si>
  <si>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</si>
  <si>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</si>
  <si>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</si>
  <si>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</si>
  <si>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</si>
  <si>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</si>
  <si>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</si>
  <si>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</si>
  <si>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</si>
  <si>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</si>
  <si>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</si>
  <si>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</si>
  <si>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</si>
  <si>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</si>
  <si>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</si>
  <si>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</si>
  <si>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</si>
  <si>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</si>
  <si>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</si>
  <si>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</si>
  <si>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</si>
  <si>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</si>
  <si>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</si>
  <si>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</si>
  <si>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</si>
  <si>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</si>
  <si>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</si>
  <si>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</si>
  <si>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</si>
  <si>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</si>
  <si>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</si>
  <si>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</si>
  <si>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</si>
  <si>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</si>
  <si>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</si>
  <si>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</si>
  <si>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</si>
  <si>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</si>
  <si>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</si>
  <si>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</si>
  <si>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</si>
  <si>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</si>
  <si>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</si>
  <si>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</si>
  <si>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</si>
  <si>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</si>
  <si>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</si>
  <si>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</si>
  <si>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</si>
  <si>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</si>
  <si>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</si>
  <si>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</si>
  <si>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</si>
  <si>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</si>
  <si>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</si>
  <si>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</si>
  <si>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</si>
  <si>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</si>
  <si>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</si>
  <si>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</si>
  <si>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</si>
  <si>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</si>
  <si>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</si>
  <si>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</si>
  <si>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</si>
  <si>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</si>
  <si>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</si>
  <si>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</si>
  <si>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</si>
  <si>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</si>
  <si>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</si>
  <si>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</si>
  <si>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</si>
  <si>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</si>
  <si>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</si>
  <si>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</si>
  <si>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</si>
  <si>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</si>
  <si>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</si>
  <si>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</si>
  <si>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</si>
  <si>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</si>
  <si>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</si>
  <si>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</si>
  <si>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</si>
  <si>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</si>
  <si>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</si>
  <si>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</si>
  <si>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</si>
  <si>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</si>
  <si>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</si>
  <si>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</si>
  <si>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</si>
  <si>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</si>
  <si>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</si>
  <si>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</si>
  <si>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</si>
  <si>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</si>
  <si>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</si>
  <si>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</si>
  <si>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</si>
  <si>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</si>
  <si>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</si>
  <si>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</si>
  <si>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</si>
  <si>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</si>
  <si>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</si>
  <si>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</si>
  <si>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</si>
  <si>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</si>
  <si>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</si>
  <si>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</si>
  <si>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</si>
  <si>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</si>
  <si>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</si>
  <si>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</si>
  <si>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</si>
  <si>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</si>
  <si>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</si>
  <si>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</si>
  <si>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</si>
  <si>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</si>
  <si>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</si>
  <si>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</si>
  <si>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</si>
  <si>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</si>
  <si>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</si>
  <si>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</si>
  <si>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</si>
  <si>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</si>
  <si>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</si>
  <si>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</si>
  <si>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</si>
  <si>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</si>
  <si>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</si>
  <si>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</si>
  <si>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</si>
  <si>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</si>
  <si>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</si>
  <si>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</si>
  <si>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</si>
  <si>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</si>
  <si>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</si>
  <si>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</si>
  <si>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</si>
  <si>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</si>
  <si>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</si>
  <si>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</si>
  <si>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</si>
  <si>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</si>
  <si>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</si>
  <si>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</si>
  <si>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</si>
  <si>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</si>
  <si>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</si>
  <si>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</si>
  <si>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</si>
  <si>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</si>
  <si>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</si>
  <si>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</si>
  <si>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</si>
  <si>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</si>
  <si>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</si>
  <si>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</si>
  <si>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</si>
  <si>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</si>
  <si>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</si>
  <si>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</si>
  <si>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</si>
  <si>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</si>
  <si>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</si>
  <si>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</si>
  <si>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</si>
  <si>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</si>
  <si>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</si>
  <si>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</si>
  <si>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</si>
  <si>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</si>
  <si>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</si>
  <si>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</si>
  <si>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</si>
  <si>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</si>
  <si>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</si>
  <si>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</si>
  <si>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</si>
  <si>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</si>
  <si>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</si>
  <si>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</si>
  <si>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</si>
  <si>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</si>
  <si>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</si>
  <si>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</si>
  <si>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</si>
  <si>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</si>
  <si>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</si>
  <si>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</si>
  <si>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</si>
  <si>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</si>
  <si>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</si>
  <si>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</si>
  <si>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</si>
  <si>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</si>
  <si>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</si>
  <si>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</si>
  <si>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</si>
  <si>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</si>
  <si>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</si>
  <si>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</si>
  <si>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</si>
  <si>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</si>
  <si>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</si>
  <si>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</si>
  <si>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</si>
  <si>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</si>
  <si>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</si>
  <si>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</si>
  <si>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</si>
  <si>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</si>
  <si>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</si>
  <si>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</si>
  <si>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</si>
  <si>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</si>
  <si>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</si>
  <si>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</si>
  <si>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</si>
  <si>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</si>
  <si>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</si>
  <si>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</si>
  <si>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</si>
  <si>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</si>
  <si>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</si>
  <si>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</si>
  <si>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</si>
  <si>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</si>
  <si>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</si>
  <si>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</si>
  <si>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</si>
  <si>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</si>
  <si>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</si>
  <si>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</si>
  <si>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</si>
  <si>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</si>
  <si>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</si>
  <si>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</si>
  <si>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</si>
  <si>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</si>
  <si>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</si>
  <si>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</si>
  <si>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</si>
  <si>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</si>
  <si>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</si>
  <si>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</si>
  <si>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</si>
  <si>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</si>
  <si>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</si>
  <si>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</si>
  <si>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</si>
  <si>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</si>
  <si>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</si>
  <si>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</si>
  <si>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</si>
  <si>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</si>
  <si>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</si>
  <si>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</si>
  <si>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</si>
  <si>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</si>
  <si>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</si>
  <si>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</si>
  <si>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</si>
  <si>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</si>
  <si>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</si>
  <si>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</si>
  <si>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</si>
  <si>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</si>
  <si>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</si>
  <si>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</si>
  <si>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</si>
  <si>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</si>
  <si>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</si>
  <si>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</si>
  <si>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</si>
  <si>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</si>
  <si>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</si>
  <si>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</si>
  <si>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</si>
  <si>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</si>
  <si>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</si>
  <si>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</si>
  <si>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</si>
  <si>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</si>
  <si>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</si>
  <si>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</si>
  <si>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</si>
  <si>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</si>
  <si>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</si>
  <si>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</si>
  <si>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</si>
  <si>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</si>
  <si>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</si>
  <si>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</si>
  <si>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</si>
  <si>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</si>
  <si>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</si>
  <si>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</si>
  <si>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</si>
  <si>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</si>
  <si>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</si>
  <si>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</si>
  <si>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</si>
  <si>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</si>
  <si>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</si>
  <si>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</si>
  <si>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</si>
  <si>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</si>
  <si>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</si>
  <si>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</si>
  <si>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</si>
  <si>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</si>
  <si>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</si>
  <si>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</si>
  <si>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</si>
  <si>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</si>
  <si>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</si>
  <si>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</si>
  <si>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</si>
  <si>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</si>
  <si>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</si>
  <si>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</si>
  <si>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</si>
  <si>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</si>
  <si>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</si>
  <si>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</si>
  <si>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</si>
  <si>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</si>
  <si>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</si>
  <si>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</si>
  <si>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</si>
  <si>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</si>
  <si>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</si>
  <si>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</si>
  <si>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</si>
  <si>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</si>
  <si>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</si>
  <si>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</si>
  <si>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</si>
  <si>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</si>
  <si>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</si>
  <si>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</si>
  <si>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</si>
  <si>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</si>
  <si>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</si>
  <si>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</si>
  <si>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</si>
  <si>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</si>
  <si>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</si>
  <si>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</si>
  <si>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</si>
  <si>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</si>
  <si>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</si>
  <si>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</si>
  <si>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</si>
  <si>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</si>
  <si>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</si>
  <si>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</si>
  <si>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</si>
  <si>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</si>
  <si>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</si>
  <si>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</si>
  <si>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</si>
  <si>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</si>
  <si>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</si>
  <si>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</si>
  <si>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</si>
  <si>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</si>
  <si>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</si>
  <si>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</si>
  <si>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</si>
  <si>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</si>
  <si>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</si>
  <si>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</si>
  <si>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</si>
  <si>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</si>
  <si>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</si>
  <si>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</si>
  <si>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</si>
  <si>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</si>
  <si>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</si>
  <si>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</si>
  <si>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</si>
  <si>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</si>
  <si>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</si>
  <si>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</si>
  <si>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</si>
  <si>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</si>
  <si>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</si>
  <si>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</si>
  <si>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</si>
  <si>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</si>
  <si>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</si>
  <si>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</si>
  <si>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</si>
  <si>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</si>
  <si>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</si>
  <si>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</si>
  <si>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</si>
  <si>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</si>
  <si>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</si>
  <si>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</si>
  <si>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</si>
  <si>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</si>
  <si>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</si>
  <si>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</si>
  <si>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</si>
  <si>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</si>
  <si>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</si>
  <si>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</si>
  <si>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</si>
  <si>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</si>
  <si>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</si>
  <si>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</si>
  <si>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</si>
  <si>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</si>
  <si>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</si>
  <si>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</si>
  <si>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</si>
  <si>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</si>
  <si>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</si>
  <si>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</si>
  <si>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</si>
  <si>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</si>
  <si>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</si>
  <si>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</si>
  <si>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</si>
  <si>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</si>
  <si>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</si>
  <si>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</si>
  <si>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</si>
  <si>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</si>
  <si>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</si>
  <si>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</si>
  <si>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</si>
  <si>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</si>
  <si>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</si>
  <si>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</si>
  <si>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</si>
  <si>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</si>
  <si>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</si>
  <si>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</si>
  <si>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</si>
  <si>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</si>
  <si>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</si>
  <si>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</si>
  <si>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</si>
  <si>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</si>
  <si>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</si>
  <si>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</si>
  <si>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</si>
  <si>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</si>
  <si>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</si>
  <si>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</si>
  <si>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</si>
  <si>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</si>
  <si>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</si>
  <si>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</si>
  <si>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</si>
  <si>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</si>
  <si>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</si>
  <si>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</si>
  <si>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</si>
  <si>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</si>
  <si>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</si>
  <si>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</si>
  <si>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</si>
  <si>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</si>
  <si>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</si>
  <si>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</si>
  <si>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</si>
  <si>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</si>
  <si>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</si>
  <si>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</si>
  <si>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</si>
  <si>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</si>
  <si>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</si>
  <si>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</si>
  <si>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</si>
  <si>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</si>
  <si>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</si>
  <si>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</si>
  <si>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</si>
  <si>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</si>
  <si>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</si>
  <si>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</si>
  <si>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</si>
  <si>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</si>
  <si>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</si>
  <si>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</si>
  <si>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</si>
  <si>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</si>
  <si>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</si>
  <si>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</si>
  <si>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</si>
  <si>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</si>
  <si>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</si>
  <si>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</si>
  <si>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</si>
  <si>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</si>
  <si>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</si>
  <si>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</si>
  <si>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</si>
  <si>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</si>
  <si>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</si>
  <si>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</si>
  <si>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</si>
  <si>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</si>
  <si>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</si>
  <si>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</si>
  <si>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</si>
  <si>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</si>
  <si>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</si>
  <si>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</si>
  <si>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</si>
  <si>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</si>
  <si>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</si>
  <si>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</si>
  <si>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</si>
  <si>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</si>
  <si>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</si>
  <si>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</si>
  <si>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</si>
  <si>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</si>
  <si>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</si>
  <si>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</si>
  <si>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</si>
  <si>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</si>
  <si>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</si>
  <si>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</si>
  <si>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</si>
  <si>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</si>
  <si>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</si>
  <si>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</si>
  <si>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</si>
  <si>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</si>
  <si>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</si>
  <si>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</si>
  <si>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</si>
  <si>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</si>
  <si>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</si>
  <si>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</si>
  <si>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</si>
  <si>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</si>
  <si>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</si>
  <si>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</si>
  <si>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</si>
  <si>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</si>
  <si>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</si>
  <si>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</si>
  <si>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</si>
  <si>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</si>
  <si>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</si>
  <si>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</si>
  <si>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</si>
  <si>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</si>
  <si>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</si>
  <si>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</si>
  <si>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</si>
  <si>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</si>
  <si>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</si>
  <si>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</si>
  <si>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</si>
  <si>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</si>
  <si>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</si>
  <si>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</si>
  <si>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</si>
  <si>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</si>
  <si>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</si>
  <si>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</si>
  <si>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</si>
  <si>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</si>
  <si>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</si>
  <si>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</si>
  <si>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</si>
  <si>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</si>
  <si>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</si>
  <si>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</si>
  <si>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</si>
  <si>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</si>
  <si>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</si>
  <si>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</si>
  <si>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</si>
  <si>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</si>
  <si>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</si>
  <si>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</si>
  <si>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</si>
  <si>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</si>
  <si>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</si>
  <si>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</si>
  <si>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</si>
  <si>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</si>
  <si>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</si>
  <si>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</si>
  <si>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</si>
  <si>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</si>
  <si>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</si>
  <si>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</si>
  <si>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</si>
  <si>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</si>
  <si>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</si>
  <si>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</si>
  <si>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</si>
  <si>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</si>
  <si>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</si>
  <si>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</si>
  <si>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</si>
  <si>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</si>
  <si>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</si>
  <si>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</si>
  <si>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</si>
  <si>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</si>
  <si>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</si>
  <si>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</si>
  <si>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</si>
  <si>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</si>
  <si>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</si>
  <si>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</si>
  <si>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</si>
  <si>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</si>
  <si>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</si>
  <si>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</si>
  <si>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</si>
  <si>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</si>
  <si>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</si>
  <si>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</si>
  <si>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</si>
  <si>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</si>
  <si>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</si>
  <si>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</si>
  <si>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</si>
  <si>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</si>
  <si>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</si>
  <si>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</si>
  <si>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</si>
  <si>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</si>
  <si>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</si>
  <si>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</si>
  <si>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</si>
  <si>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</si>
  <si>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</si>
  <si>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</si>
  <si>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</si>
  <si>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</si>
  <si>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</si>
  <si>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</si>
  <si>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</si>
  <si>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</si>
  <si>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</si>
  <si>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</si>
  <si>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</si>
  <si>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</si>
  <si>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</si>
  <si>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</si>
  <si>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</si>
  <si>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</si>
  <si>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</si>
  <si>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</si>
  <si>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</si>
  <si>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</si>
  <si>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</si>
  <si>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</si>
  <si>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</si>
  <si>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</si>
  <si>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</si>
  <si>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</si>
  <si>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</si>
  <si>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</si>
  <si>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</si>
  <si>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</si>
  <si>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</si>
  <si>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</si>
  <si>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</si>
  <si>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</si>
  <si>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</si>
  <si>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</si>
  <si>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</si>
  <si>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</si>
  <si>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</si>
  <si>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</si>
  <si>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</si>
  <si>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</si>
  <si>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</si>
  <si>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</si>
  <si>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</si>
  <si>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</si>
  <si>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</si>
  <si>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</si>
  <si>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</si>
  <si>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</si>
  <si>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</si>
  <si>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</si>
  <si>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</si>
  <si>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</si>
  <si>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</si>
  <si>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</si>
  <si>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</si>
  <si>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</si>
  <si>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</si>
  <si>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</si>
  <si>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</si>
  <si>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</si>
  <si>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</si>
  <si>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</si>
  <si>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</si>
  <si>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</si>
  <si>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</si>
  <si>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</si>
  <si>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</si>
  <si>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</si>
  <si>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</si>
  <si>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</si>
  <si>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</si>
  <si>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</si>
  <si>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</si>
  <si>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</si>
  <si>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</si>
  <si>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</si>
  <si>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</si>
  <si>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</si>
  <si>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</si>
  <si>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</si>
  <si>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</si>
  <si>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</si>
  <si>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</si>
  <si>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</si>
  <si>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</si>
  <si>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</si>
  <si>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</si>
  <si>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</si>
  <si>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</si>
  <si>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</si>
  <si>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</si>
  <si>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</si>
  <si>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</si>
  <si>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</si>
  <si>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</si>
  <si>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</si>
  <si>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</si>
  <si>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</si>
  <si>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</si>
  <si>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</si>
  <si>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</si>
  <si>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</si>
  <si>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</si>
  <si>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</si>
  <si>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</si>
  <si>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</si>
  <si>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</si>
  <si>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</si>
  <si>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</si>
  <si>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</si>
  <si>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</si>
  <si>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</si>
  <si>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</si>
  <si>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</si>
  <si>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</si>
  <si>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</si>
  <si>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</si>
  <si>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</si>
  <si>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</si>
  <si>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</si>
  <si>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</si>
  <si>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</si>
  <si>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</si>
  <si>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</si>
  <si>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</si>
  <si>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</si>
  <si>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</si>
  <si>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</si>
  <si>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</si>
  <si>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</si>
  <si>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</si>
  <si>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</si>
  <si>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</si>
  <si>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</si>
  <si>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</si>
  <si>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</si>
  <si>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</si>
  <si>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</si>
  <si>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</si>
  <si>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</si>
  <si>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</si>
  <si>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</si>
  <si>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</si>
  <si>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</si>
  <si>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</si>
  <si>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</si>
  <si>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</si>
  <si>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</si>
  <si>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</si>
  <si>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</si>
  <si>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</si>
  <si>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</si>
  <si>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</si>
  <si>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</si>
  <si>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</si>
  <si>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</si>
  <si>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</si>
  <si>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</si>
  <si>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</si>
  <si>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</si>
  <si>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</si>
  <si>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</si>
  <si>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</si>
  <si>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</si>
  <si>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</si>
  <si>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</si>
  <si>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</si>
  <si>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</si>
  <si>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</si>
  <si>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</si>
  <si>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</si>
  <si>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</si>
  <si>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</si>
  <si>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</si>
  <si>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</si>
  <si>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</si>
  <si>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</si>
  <si>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</si>
  <si>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</si>
  <si>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</si>
  <si>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</si>
  <si>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</si>
  <si>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</si>
  <si>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</si>
  <si>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</si>
  <si>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</si>
  <si>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</si>
  <si>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</si>
  <si>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</si>
  <si>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</si>
  <si>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</si>
  <si>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</si>
  <si>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</si>
  <si>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</si>
  <si>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</si>
  <si>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</si>
  <si>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</si>
  <si>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</si>
  <si>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</si>
  <si>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</si>
  <si>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</si>
  <si>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</si>
  <si>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</si>
  <si>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</si>
  <si>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</si>
  <si>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</si>
  <si>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</si>
  <si>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</si>
  <si>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</si>
  <si>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</si>
  <si>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</si>
  <si>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</si>
  <si>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</si>
  <si>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</si>
  <si>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</si>
  <si>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</si>
  <si>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</si>
  <si>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</si>
  <si>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</si>
  <si>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</si>
  <si>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</si>
  <si>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</si>
  <si>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</si>
  <si>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</si>
  <si>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</si>
  <si>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</si>
  <si>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</si>
  <si>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</si>
  <si>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</si>
  <si>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</si>
  <si>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</si>
  <si>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</si>
  <si>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</si>
  <si>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</si>
  <si>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</si>
  <si>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</si>
  <si>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</si>
  <si>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</si>
  <si>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</si>
  <si>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</si>
  <si>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</si>
  <si>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</si>
  <si>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</si>
  <si>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</si>
  <si>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</si>
  <si>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</si>
  <si>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</si>
  <si>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</si>
  <si>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</si>
  <si>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</si>
  <si>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</si>
  <si>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</si>
  <si>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</si>
  <si>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</si>
  <si>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</si>
  <si>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</si>
  <si>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</si>
  <si>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</si>
  <si>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</si>
  <si>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</si>
  <si>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</si>
  <si>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</si>
  <si>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</si>
  <si>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</si>
  <si>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</si>
  <si>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</si>
  <si>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</si>
  <si>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</si>
  <si>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</si>
  <si>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</si>
  <si>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</si>
  <si>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</si>
  <si>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</si>
  <si>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</si>
  <si>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</si>
  <si>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</si>
  <si>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</si>
  <si>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</si>
  <si>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</si>
  <si>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</si>
  <si>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</si>
  <si>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</si>
  <si>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</si>
  <si>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</si>
  <si>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</si>
  <si>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</si>
  <si>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</si>
  <si>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</si>
  <si>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</si>
  <si>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</si>
  <si>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</si>
  <si>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</si>
  <si>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</si>
  <si>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</si>
  <si>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</si>
  <si>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</si>
  <si>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</si>
  <si>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</si>
  <si>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</si>
  <si>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</si>
  <si>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</si>
  <si>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</si>
  <si>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</si>
  <si>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</si>
  <si>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</si>
  <si>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</si>
  <si>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</si>
  <si>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</si>
  <si>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</si>
  <si>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</si>
  <si>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</si>
  <si>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</si>
  <si>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</si>
  <si>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</si>
  <si>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</si>
  <si>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</si>
  <si>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</si>
  <si>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</si>
  <si>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</si>
  <si>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</si>
  <si>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</si>
  <si>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</si>
  <si>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</si>
  <si>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</si>
  <si>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</si>
  <si>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</si>
  <si>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</si>
  <si>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</si>
  <si>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</si>
  <si>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</si>
  <si>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</si>
  <si>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</si>
  <si>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</si>
  <si>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</si>
  <si>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</si>
  <si>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</si>
  <si>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</si>
  <si>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</si>
  <si>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</si>
  <si>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</si>
  <si>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</si>
  <si>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</si>
  <si>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</si>
  <si>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</si>
  <si>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</si>
  <si>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</si>
  <si>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</si>
  <si>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</si>
  <si>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</si>
  <si>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</si>
  <si>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</si>
  <si>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</si>
  <si>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</si>
  <si>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</si>
  <si>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</si>
  <si>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</si>
  <si>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</si>
  <si>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</si>
  <si>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</si>
  <si>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</si>
  <si>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</si>
  <si>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</si>
  <si>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</si>
  <si>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</si>
  <si>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</si>
  <si>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</si>
  <si>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</si>
  <si>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</si>
  <si>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</si>
  <si>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</si>
  <si>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</si>
  <si>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</si>
  <si>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</si>
  <si>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</si>
  <si>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</si>
  <si>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</si>
  <si>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</si>
  <si>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</si>
  <si>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</si>
  <si>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</si>
  <si>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</si>
  <si>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</si>
  <si>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</si>
  <si>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</si>
  <si>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</si>
  <si>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</si>
  <si>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</si>
  <si>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</si>
  <si>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</si>
  <si>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</si>
  <si>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</si>
  <si>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</si>
  <si>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</si>
  <si>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</si>
  <si>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</si>
  <si>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</si>
  <si>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</si>
  <si>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</si>
  <si>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</si>
  <si>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</si>
  <si>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</si>
  <si>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</si>
  <si>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</si>
  <si>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</si>
  <si>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</si>
  <si>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</si>
  <si>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</si>
  <si>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</si>
  <si>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</si>
  <si>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</si>
  <si>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</si>
  <si>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</si>
  <si>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</si>
  <si>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</si>
  <si>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</si>
  <si>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</si>
  <si>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</si>
  <si>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</si>
  <si>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</si>
  <si>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</si>
  <si>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</si>
  <si>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</si>
  <si>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</si>
  <si>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</si>
  <si>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</si>
  <si>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</si>
  <si>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</si>
  <si>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</si>
  <si>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</si>
  <si>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</si>
  <si>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</si>
  <si>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</si>
  <si>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</si>
  <si>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</si>
  <si>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</si>
  <si>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</si>
  <si>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</si>
  <si>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</si>
  <si>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</si>
  <si>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</si>
  <si>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</si>
  <si>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</si>
  <si>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</si>
  <si>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</si>
  <si>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</si>
  <si>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</si>
  <si>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</si>
  <si>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</si>
  <si>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</si>
  <si>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</si>
  <si>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</si>
  <si>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</si>
  <si>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</si>
  <si>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</si>
  <si>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</si>
  <si>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</si>
  <si>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</si>
  <si>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</si>
  <si>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</si>
  <si>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</si>
  <si>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</si>
  <si>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</si>
  <si>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</si>
  <si>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</si>
  <si>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</si>
  <si>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</si>
  <si>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</si>
  <si>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</si>
  <si>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</si>
  <si>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</si>
  <si>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</si>
  <si>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</si>
  <si>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</si>
  <si>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</si>
  <si>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</si>
  <si>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</si>
  <si>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</si>
  <si>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</si>
  <si>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</si>
  <si>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</si>
  <si>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</si>
  <si>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</si>
  <si>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</si>
  <si>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</si>
  <si>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</si>
  <si>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</si>
  <si>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</si>
  <si>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</si>
  <si>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</si>
  <si>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</si>
  <si>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</si>
  <si>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</si>
  <si>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</si>
  <si>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</si>
  <si>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</si>
  <si>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</si>
  <si>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</si>
  <si>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</si>
  <si>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</si>
  <si>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</si>
  <si>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</si>
  <si>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</si>
  <si>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</si>
  <si>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</si>
  <si>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</si>
  <si>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</si>
  <si>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</si>
  <si>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</si>
  <si>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</si>
  <si>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</si>
  <si>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</si>
  <si>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</si>
  <si>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</si>
  <si>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</si>
  <si>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</si>
  <si>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</si>
  <si>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</si>
  <si>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</si>
  <si>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</si>
  <si>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</si>
  <si>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</si>
  <si>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</si>
  <si>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</si>
  <si>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</si>
  <si>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</si>
  <si>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</si>
  <si>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</si>
  <si>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</si>
  <si>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</si>
  <si>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</si>
  <si>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</si>
  <si>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</si>
  <si>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</si>
  <si>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</si>
  <si>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</si>
  <si>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</si>
  <si>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</si>
  <si>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</si>
  <si>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</si>
  <si>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</si>
  <si>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</si>
  <si>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</si>
  <si>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</si>
  <si>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</si>
  <si>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</si>
  <si>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</si>
  <si>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</si>
  <si>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</si>
  <si>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</si>
  <si>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</si>
  <si>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</si>
  <si>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</si>
  <si>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</si>
  <si>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</si>
  <si>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</si>
  <si>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</si>
  <si>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</si>
  <si>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</si>
  <si>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</si>
  <si>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</si>
  <si>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</si>
  <si>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</si>
  <si>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</si>
  <si>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</si>
  <si>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</si>
  <si>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</si>
  <si>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</si>
  <si>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</si>
  <si>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</si>
  <si>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</si>
  <si>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</si>
  <si>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</si>
  <si>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</si>
  <si>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</si>
  <si>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</si>
  <si>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</si>
  <si>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</si>
  <si>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</si>
  <si>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</si>
  <si>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</si>
  <si>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</si>
  <si>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</si>
  <si>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</si>
  <si>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</si>
  <si>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</si>
  <si>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</si>
  <si>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</si>
  <si>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</si>
  <si>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</si>
  <si>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</si>
  <si>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</si>
  <si>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</si>
  <si>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</si>
  <si>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</si>
  <si>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</si>
  <si>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</si>
  <si>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</si>
  <si>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</si>
  <si>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</si>
  <si>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</si>
  <si>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</si>
  <si>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</si>
  <si>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</si>
  <si>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</si>
  <si>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</si>
  <si>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</si>
  <si>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</si>
  <si>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</si>
  <si>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</si>
  <si>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</si>
  <si>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</si>
  <si>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</si>
  <si>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</si>
  <si>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</si>
  <si>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</si>
  <si>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</si>
  <si>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</si>
  <si>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</si>
  <si>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</si>
  <si>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</si>
  <si>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</si>
  <si>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</si>
  <si>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</si>
  <si>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</si>
  <si>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</si>
  <si>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</si>
  <si>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</si>
  <si>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</si>
  <si>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</si>
  <si>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</si>
  <si>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</si>
  <si>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</si>
  <si>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</si>
  <si>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</si>
  <si>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</si>
  <si>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</si>
  <si>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</si>
  <si>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</si>
  <si>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</si>
  <si>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</si>
  <si>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</si>
  <si>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</si>
  <si>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</si>
  <si>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</si>
  <si>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</si>
  <si>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</si>
  <si>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</si>
  <si>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</si>
  <si>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</si>
  <si>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</si>
  <si>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</si>
  <si>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</si>
  <si>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</si>
  <si>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</si>
  <si>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</si>
  <si>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</si>
  <si>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</si>
  <si>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</si>
  <si>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</si>
  <si>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</si>
  <si>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</si>
  <si>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</si>
  <si>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</si>
  <si>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</si>
  <si>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</si>
  <si>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</si>
  <si>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</si>
  <si>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</si>
  <si>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</si>
  <si>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</si>
  <si>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</si>
  <si>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</si>
  <si>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</si>
  <si>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</si>
  <si>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</si>
  <si>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</si>
  <si>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</si>
  <si>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</si>
  <si>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</si>
  <si>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</si>
  <si>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</si>
  <si>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</si>
  <si>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</si>
  <si>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</si>
  <si>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</si>
  <si>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</si>
  <si>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</si>
  <si>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</si>
  <si>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</si>
  <si>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</si>
  <si>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</si>
  <si>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</si>
  <si>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</si>
  <si>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</si>
  <si>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</si>
  <si>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</si>
  <si>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</si>
  <si>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</si>
  <si>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</si>
  <si>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</si>
  <si>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</si>
  <si>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</si>
  <si>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</si>
  <si>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</si>
  <si>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</si>
  <si>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</si>
  <si>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</si>
  <si>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</si>
  <si>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</si>
  <si>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</si>
  <si>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</si>
  <si>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</si>
  <si>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</si>
  <si>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</si>
  <si>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</si>
  <si>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</si>
  <si>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</si>
  <si>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</si>
  <si>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</si>
  <si>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</si>
  <si>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</si>
  <si>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</si>
  <si>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</si>
  <si>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</si>
  <si>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</si>
  <si>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</si>
  <si>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</si>
  <si>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</si>
  <si>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</si>
  <si>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</si>
  <si>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</si>
  <si>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</si>
  <si>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</si>
  <si>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</si>
  <si>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</si>
  <si>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</si>
  <si>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</si>
  <si>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</si>
  <si>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</si>
  <si>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</si>
  <si>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</si>
  <si>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</si>
  <si>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</si>
  <si>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</si>
  <si>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</si>
  <si>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</si>
  <si>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</si>
  <si>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</si>
  <si>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</si>
  <si>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</si>
  <si>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</si>
  <si>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</si>
  <si>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</si>
  <si>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</si>
  <si>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</si>
  <si>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</si>
  <si>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</si>
  <si>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</si>
  <si>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</si>
  <si>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</si>
  <si>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</si>
  <si>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</si>
  <si>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</si>
  <si>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</si>
  <si>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</si>
  <si>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</si>
  <si>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</si>
  <si>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</si>
  <si>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</si>
  <si>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</si>
  <si>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</si>
  <si>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</si>
  <si>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</si>
  <si>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</si>
  <si>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</si>
  <si>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</si>
  <si>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</si>
  <si>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</si>
  <si>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</si>
  <si>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</si>
  <si>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</si>
  <si>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</si>
  <si>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</si>
  <si>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</si>
  <si>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</si>
  <si>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</si>
  <si>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</si>
  <si>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</si>
  <si>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</si>
  <si>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</si>
  <si>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</si>
  <si>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</si>
  <si>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</si>
  <si>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</si>
  <si>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</si>
  <si>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</si>
  <si>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</si>
  <si>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</si>
  <si>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</si>
  <si>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</si>
  <si>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</si>
  <si>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</si>
  <si>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</si>
  <si>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</si>
  <si>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</si>
  <si>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</si>
  <si>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</si>
  <si>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</si>
  <si>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</si>
  <si>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</si>
  <si>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</si>
  <si>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</si>
  <si>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</si>
  <si>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</si>
  <si>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</si>
  <si>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</si>
  <si>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</si>
  <si>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</si>
  <si>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</si>
  <si>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</si>
  <si>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</si>
  <si>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</si>
  <si>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</si>
  <si>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</si>
  <si>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</si>
  <si>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</si>
  <si>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</si>
  <si>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</si>
  <si>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</si>
  <si>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</si>
  <si>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</si>
  <si>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</si>
  <si>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</si>
  <si>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</si>
  <si>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</si>
  <si>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</si>
  <si>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</si>
  <si>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</si>
  <si>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</si>
  <si>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</si>
  <si>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</si>
  <si>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</si>
  <si>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</si>
  <si>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</si>
  <si>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</si>
  <si>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</si>
  <si>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</si>
  <si>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</si>
  <si>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</si>
  <si>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</si>
  <si>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</si>
  <si>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</si>
  <si>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</si>
  <si>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</si>
  <si>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</si>
  <si>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</si>
  <si>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</si>
  <si>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</si>
  <si>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</si>
  <si>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</si>
  <si>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</si>
  <si>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</si>
  <si>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</si>
  <si>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</si>
  <si>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</si>
  <si>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</si>
  <si>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</si>
  <si>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</si>
  <si>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</si>
  <si>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</si>
  <si>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</si>
  <si>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</si>
  <si>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</si>
  <si>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</si>
  <si>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</si>
  <si>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</si>
  <si>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</si>
  <si>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</si>
  <si>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</si>
  <si>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</si>
  <si>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</si>
  <si>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</si>
  <si>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</si>
  <si>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</si>
  <si>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</si>
  <si>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</si>
  <si>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</si>
  <si>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</si>
  <si>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</si>
  <si>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</si>
  <si>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</si>
  <si>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</si>
  <si>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</si>
  <si>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</si>
  <si>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</si>
  <si>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</si>
  <si>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</si>
  <si>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</si>
  <si>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</si>
  <si>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</si>
  <si>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</si>
  <si>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</si>
  <si>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</si>
  <si>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</si>
  <si>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</si>
  <si>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</si>
  <si>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</si>
  <si>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</si>
  <si>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</si>
  <si>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</si>
  <si>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</si>
  <si>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</si>
  <si>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</si>
  <si>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</si>
  <si>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</si>
  <si>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</si>
  <si>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</si>
  <si>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</si>
  <si>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</si>
  <si>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</si>
  <si>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</si>
  <si>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</si>
  <si>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</si>
  <si>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</si>
  <si>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</si>
  <si>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</si>
  <si>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</si>
  <si>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</si>
  <si>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</si>
  <si>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</si>
  <si>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</si>
  <si>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</si>
  <si>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</si>
  <si>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</si>
  <si>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</si>
  <si>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</si>
  <si>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</si>
  <si>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</si>
  <si>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</si>
  <si>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</si>
  <si>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</si>
  <si>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</si>
  <si>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</si>
  <si>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</si>
  <si>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</si>
  <si>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</si>
  <si>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</si>
  <si>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</si>
  <si>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</si>
  <si>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</si>
  <si>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</si>
  <si>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</si>
  <si>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</si>
  <si>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</si>
  <si>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</si>
  <si>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</si>
  <si>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</si>
  <si>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</si>
  <si>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</si>
  <si>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</si>
  <si>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</si>
  <si>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</si>
  <si>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</si>
  <si>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</si>
  <si>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</si>
  <si>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</si>
  <si>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</si>
  <si>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</si>
  <si>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</si>
  <si>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</si>
  <si>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</si>
  <si>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</si>
  <si>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</si>
  <si>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</si>
  <si>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</si>
  <si>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</si>
  <si>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</si>
  <si>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</si>
  <si>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</si>
  <si>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</si>
  <si>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</si>
  <si>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</si>
  <si>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</si>
  <si>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</si>
  <si>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</si>
  <si>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</si>
  <si>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</si>
  <si>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</si>
  <si>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</si>
  <si>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</si>
  <si>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</si>
  <si>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</si>
  <si>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</si>
  <si>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</si>
  <si>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</si>
  <si>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</si>
  <si>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</si>
  <si>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</si>
  <si>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</si>
  <si>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</si>
  <si>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</si>
  <si>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</si>
  <si>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</si>
  <si>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</si>
  <si>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</si>
  <si>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</si>
  <si>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</si>
  <si>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</si>
  <si>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</si>
  <si>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</si>
  <si>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</si>
  <si>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</si>
  <si>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</si>
  <si>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</si>
  <si>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</si>
  <si>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</si>
  <si>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</si>
  <si>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</si>
  <si>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</si>
  <si>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</si>
  <si>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</si>
  <si>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</si>
  <si>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</si>
  <si>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</si>
  <si>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</si>
  <si>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</si>
  <si>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</si>
  <si>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</si>
  <si>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</si>
  <si>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</si>
  <si>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</si>
  <si>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</si>
  <si>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</si>
  <si>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</si>
  <si>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</si>
  <si>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</si>
  <si>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</si>
  <si>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</si>
  <si>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</si>
  <si>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</si>
  <si>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</si>
  <si>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</si>
  <si>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</si>
  <si>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</si>
  <si>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</si>
  <si>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</si>
  <si>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</si>
  <si>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</si>
  <si>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</si>
  <si>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</si>
  <si>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</si>
  <si>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</si>
  <si>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</si>
  <si>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</si>
  <si>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</si>
  <si>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</si>
  <si>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</si>
  <si>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</si>
  <si>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</si>
  <si>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</si>
  <si>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</si>
  <si>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</si>
  <si>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</si>
  <si>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</si>
  <si>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</si>
  <si>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</si>
  <si>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</si>
  <si>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</si>
  <si>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</si>
  <si>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</si>
  <si>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</si>
  <si>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</si>
  <si>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</si>
  <si>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</si>
  <si>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</si>
  <si>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</si>
  <si>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</si>
  <si>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</si>
  <si>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</si>
  <si>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</si>
  <si>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</si>
  <si>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</si>
  <si>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</si>
  <si>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</si>
  <si>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</si>
  <si>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</si>
  <si>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</si>
  <si>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</si>
  <si>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</si>
  <si>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</si>
  <si>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</si>
  <si>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</si>
  <si>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</si>
  <si>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</si>
  <si>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</si>
  <si>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</si>
  <si>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</si>
  <si>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</si>
  <si>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</si>
  <si>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</si>
  <si>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</si>
  <si>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</si>
  <si>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</si>
  <si>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</si>
  <si>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</si>
  <si>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</si>
  <si>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</si>
  <si>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</si>
  <si>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</si>
  <si>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</si>
  <si>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</si>
  <si>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</si>
  <si>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</si>
  <si>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</si>
  <si>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</si>
  <si>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</si>
  <si>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</si>
  <si>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</si>
  <si>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</si>
  <si>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</si>
  <si>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</si>
  <si>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</si>
  <si>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</si>
  <si>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</si>
  <si>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</si>
  <si>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</si>
  <si>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</si>
  <si>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</si>
  <si>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</si>
  <si>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</si>
  <si>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</si>
  <si>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</si>
  <si>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</si>
  <si>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</si>
  <si>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</si>
  <si>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</si>
  <si>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</si>
  <si>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</si>
  <si>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</si>
  <si>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</si>
  <si>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</si>
  <si>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</si>
  <si>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</si>
  <si>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</si>
  <si>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</si>
  <si>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</si>
  <si>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</si>
  <si>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</si>
  <si>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</si>
  <si>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</si>
  <si>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</si>
  <si>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</si>
  <si>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</si>
  <si>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</si>
  <si>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</si>
  <si>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</si>
  <si>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</si>
  <si>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</si>
  <si>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</si>
  <si>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</si>
  <si>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</si>
  <si>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</si>
  <si>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</si>
  <si>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</si>
  <si>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</si>
  <si>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</si>
  <si>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</si>
  <si>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</si>
  <si>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</si>
  <si>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</si>
  <si>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</si>
  <si>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</si>
  <si>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</si>
  <si>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</si>
  <si>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</si>
  <si>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</si>
  <si>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</si>
  <si>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</si>
  <si>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</si>
  <si>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</si>
  <si>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</si>
  <si>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</si>
  <si>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</si>
  <si>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</si>
  <si>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</si>
  <si>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</si>
  <si>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</si>
  <si>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</si>
  <si>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</si>
  <si>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</si>
  <si>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</si>
  <si>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</si>
  <si>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</si>
  <si>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</si>
  <si>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</si>
  <si>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</si>
  <si>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</si>
  <si>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</si>
  <si>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</si>
  <si>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</si>
  <si>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</si>
  <si>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</si>
  <si>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</si>
  <si>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</si>
  <si>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</si>
  <si>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</si>
  <si>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</si>
  <si>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</si>
  <si>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</si>
  <si>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</si>
  <si>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</si>
  <si>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</si>
  <si>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</si>
  <si>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</si>
  <si>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</si>
  <si>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</si>
  <si>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</si>
  <si>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</si>
  <si>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</si>
  <si>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</si>
  <si>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</si>
  <si>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</si>
  <si>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</si>
  <si>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</si>
  <si>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</si>
  <si>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</si>
  <si>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</si>
  <si>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</si>
  <si>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</si>
  <si>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</si>
  <si>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</si>
  <si>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</si>
  <si>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</si>
  <si>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</si>
  <si>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</si>
  <si>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</si>
  <si>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</si>
  <si>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</si>
  <si>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</si>
  <si>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</si>
  <si>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</si>
  <si>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</si>
  <si>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</si>
  <si>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</si>
  <si>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</si>
  <si>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</si>
  <si>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</si>
  <si>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</si>
  <si>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</si>
  <si>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</si>
  <si>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</si>
  <si>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</si>
  <si>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</si>
  <si>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</si>
  <si>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</si>
  <si>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</si>
  <si>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</si>
  <si>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</si>
  <si>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</si>
  <si>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</si>
  <si>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</si>
  <si>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</si>
  <si>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</si>
  <si>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</si>
  <si>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</si>
  <si>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</si>
  <si>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</si>
  <si>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</si>
  <si>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</si>
  <si>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</si>
  <si>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</si>
  <si>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</si>
  <si>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</si>
  <si>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</si>
  <si>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</si>
  <si>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</si>
  <si>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</si>
  <si>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</si>
  <si>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</si>
  <si>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</si>
  <si>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</si>
  <si>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</si>
  <si>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</si>
  <si>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</si>
  <si>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</si>
  <si>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</si>
  <si>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</si>
  <si>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</si>
  <si>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</si>
  <si>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</si>
  <si>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</si>
  <si>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</si>
  <si>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</si>
  <si>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</si>
  <si>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</si>
  <si>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</si>
  <si>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</si>
  <si>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</si>
  <si>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</si>
  <si>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</si>
  <si>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</si>
  <si>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</si>
  <si>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</si>
  <si>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</si>
  <si>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</si>
  <si>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</si>
  <si>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</si>
  <si>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</si>
  <si>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</si>
  <si>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</si>
  <si>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</si>
  <si>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</si>
  <si>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</si>
  <si>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</si>
  <si>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</si>
  <si>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</si>
  <si>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</si>
  <si>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</si>
  <si>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</si>
  <si>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</si>
  <si>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</si>
  <si>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</si>
  <si>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</si>
  <si>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</si>
  <si>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</si>
  <si>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</si>
  <si>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</si>
  <si>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</si>
  <si>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</si>
  <si>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</si>
  <si>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</si>
  <si>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</si>
  <si>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</si>
  <si>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</si>
  <si>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</si>
  <si>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</si>
  <si>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</si>
  <si>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</si>
  <si>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</si>
  <si>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</si>
  <si>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</si>
  <si>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</si>
  <si>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</si>
  <si>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</si>
  <si>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</si>
  <si>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</si>
  <si>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</si>
  <si>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</si>
  <si>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</si>
  <si>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</si>
  <si>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</si>
  <si>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</si>
  <si>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</si>
  <si>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</si>
  <si>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</si>
  <si>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</si>
  <si>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</si>
  <si>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</si>
  <si>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</si>
  <si>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</si>
  <si>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</si>
  <si>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</si>
  <si>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</si>
  <si>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</si>
  <si>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</si>
  <si>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</si>
  <si>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</si>
  <si>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</si>
  <si>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</si>
  <si>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</si>
  <si>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</si>
  <si>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</si>
  <si>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</si>
  <si>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</si>
  <si>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</si>
  <si>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</si>
  <si>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</si>
  <si>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</si>
  <si>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</si>
  <si>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</si>
  <si>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</si>
  <si>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</si>
  <si>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</si>
  <si>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</si>
  <si>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</si>
  <si>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</si>
  <si>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</si>
  <si>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</si>
  <si>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</si>
  <si>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</si>
  <si>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</si>
  <si>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</si>
  <si>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</si>
  <si>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</si>
  <si>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</si>
  <si>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</si>
  <si>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</si>
  <si>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</si>
  <si>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</si>
  <si>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</si>
  <si>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</si>
  <si>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</si>
  <si>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</si>
  <si>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</si>
  <si>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</si>
  <si>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</si>
  <si>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</si>
  <si>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</si>
  <si>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</si>
  <si>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</si>
  <si>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</si>
  <si>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</si>
  <si>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</si>
  <si>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</si>
  <si>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</si>
  <si>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</si>
  <si>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</si>
  <si>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</si>
  <si>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</si>
  <si>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</si>
  <si>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</si>
  <si>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</si>
  <si>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</si>
  <si>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</si>
  <si>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</si>
  <si>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</si>
  <si>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</si>
  <si>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</si>
  <si>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</si>
  <si>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</si>
  <si>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</si>
  <si>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</si>
  <si>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</si>
  <si>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</si>
  <si>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</si>
  <si>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</si>
  <si>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</si>
  <si>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</si>
  <si>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</si>
  <si>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</si>
  <si>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</si>
  <si>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</si>
  <si>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</si>
  <si>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</si>
  <si>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</si>
  <si>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</si>
  <si>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</si>
  <si>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</si>
  <si>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</si>
  <si>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</si>
  <si>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</si>
  <si>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</si>
  <si>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</si>
  <si>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</si>
  <si>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</si>
  <si>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</si>
  <si>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</si>
  <si>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</si>
  <si>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</si>
  <si>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</si>
  <si>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</si>
  <si>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</si>
  <si>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</si>
  <si>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</si>
  <si>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</si>
  <si>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</si>
  <si>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</si>
  <si>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</si>
  <si>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</si>
  <si>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</si>
  <si>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</si>
  <si>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</si>
  <si>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</si>
  <si>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</si>
  <si>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</si>
  <si>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</si>
  <si>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</si>
  <si>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</si>
  <si>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</si>
  <si>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</si>
  <si>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</si>
  <si>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</si>
  <si>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</si>
  <si>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</si>
  <si>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</si>
  <si>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</si>
  <si>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</si>
  <si>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</si>
  <si>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</si>
  <si>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</si>
  <si>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</si>
  <si>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</si>
  <si>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</si>
  <si>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</si>
  <si>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</si>
  <si>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</si>
  <si>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</si>
  <si>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</si>
  <si>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</si>
  <si>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</si>
  <si>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</si>
  <si>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</si>
  <si>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</si>
  <si>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</si>
  <si>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</si>
  <si>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</si>
  <si>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</si>
  <si>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</si>
  <si>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</si>
  <si>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</si>
  <si>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</si>
  <si>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</si>
  <si>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</si>
  <si>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</si>
  <si>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</si>
  <si>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</si>
  <si>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</si>
  <si>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</si>
  <si>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</si>
  <si>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</si>
  <si>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</si>
  <si>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</si>
  <si>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</si>
  <si>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</si>
  <si>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</si>
  <si>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</si>
  <si>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</si>
  <si>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</si>
  <si>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</si>
  <si>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</si>
  <si>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</si>
  <si>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</si>
  <si>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</si>
  <si>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</si>
  <si>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</si>
  <si>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</si>
  <si>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</si>
  <si>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</si>
  <si>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</si>
  <si>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</si>
  <si>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</si>
  <si>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</si>
  <si>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</si>
  <si>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</si>
  <si>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</si>
  <si>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</si>
  <si>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</si>
  <si>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</si>
  <si>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</si>
  <si>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</si>
  <si>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</si>
  <si>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</si>
  <si>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</si>
  <si>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</si>
  <si>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</si>
  <si>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</si>
  <si>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</si>
  <si>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</si>
  <si>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</si>
  <si>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</si>
  <si>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</si>
  <si>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</si>
  <si>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</si>
  <si>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</si>
  <si>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</si>
  <si>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</si>
  <si>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</si>
  <si>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</si>
  <si>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</si>
  <si>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</si>
  <si>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</si>
  <si>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</si>
  <si>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</si>
  <si>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</si>
  <si>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</si>
  <si>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</si>
  <si>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</si>
  <si>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</si>
  <si>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</si>
  <si>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</si>
  <si>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</si>
  <si>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</si>
  <si>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</si>
  <si>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</si>
  <si>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</si>
  <si>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</si>
  <si>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</si>
  <si>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</si>
  <si>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</si>
  <si>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</si>
  <si>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</si>
  <si>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</si>
  <si>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</si>
  <si>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</si>
  <si>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</si>
  <si>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</si>
  <si>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</si>
  <si>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</si>
  <si>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</si>
  <si>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</si>
  <si>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</si>
  <si>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</si>
  <si>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</si>
  <si>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</si>
  <si>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</si>
  <si>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</si>
  <si>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</si>
  <si>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</si>
  <si>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</si>
  <si>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</si>
  <si>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</si>
  <si>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</si>
  <si>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</si>
  <si>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</si>
  <si>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</si>
  <si>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</si>
  <si>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</si>
  <si>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</si>
  <si>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</si>
  <si>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</si>
  <si>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</si>
  <si>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</si>
  <si>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</si>
  <si>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</si>
  <si>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</si>
  <si>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</si>
  <si>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</si>
  <si>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</si>
  <si>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</si>
  <si>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</si>
  <si>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</si>
  <si>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</si>
  <si>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</si>
  <si>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</si>
  <si>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</si>
  <si>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</si>
  <si>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</si>
  <si>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</si>
  <si>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</si>
  <si>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</si>
  <si>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</si>
  <si>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</si>
  <si>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</si>
  <si>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</si>
  <si>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</si>
  <si>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</si>
  <si>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</si>
  <si>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</si>
  <si>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</si>
  <si>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</si>
  <si>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</si>
  <si>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</si>
  <si>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</si>
  <si>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</si>
  <si>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</si>
  <si>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</si>
  <si>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</si>
  <si>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</si>
  <si>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</si>
  <si>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</si>
  <si>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</si>
  <si>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</si>
  <si>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</si>
  <si>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</si>
  <si>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</si>
  <si>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</si>
  <si>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</si>
  <si>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</si>
  <si>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</si>
  <si>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</si>
  <si>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</si>
  <si>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</si>
  <si>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</si>
  <si>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</si>
  <si>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</si>
  <si>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</si>
  <si>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</si>
  <si>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</si>
  <si>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</si>
  <si>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</si>
  <si>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</si>
  <si>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</si>
  <si>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</si>
  <si>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</si>
  <si>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</si>
  <si>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</si>
  <si>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</si>
  <si>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</si>
  <si>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</si>
  <si>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</si>
  <si>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</si>
  <si>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</si>
  <si>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</si>
  <si>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</si>
  <si>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</si>
  <si>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</si>
  <si>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</si>
  <si>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</si>
  <si>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</si>
  <si>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</si>
  <si>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</si>
  <si>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</si>
  <si>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</si>
  <si>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</si>
  <si>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</si>
  <si>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</si>
  <si>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</si>
  <si>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</si>
  <si>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</si>
  <si>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</si>
  <si>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</si>
  <si>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</si>
  <si>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</si>
  <si>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</si>
  <si>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</si>
  <si>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</si>
  <si>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</si>
  <si>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</si>
  <si>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</si>
  <si>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</si>
  <si>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</si>
  <si>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</si>
  <si>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</si>
  <si>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</si>
  <si>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</si>
  <si>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</si>
  <si>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</si>
  <si>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</si>
  <si>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</si>
  <si>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</si>
  <si>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</si>
  <si>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</si>
  <si>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</si>
  <si>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</si>
  <si>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</si>
  <si>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</si>
  <si>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</si>
  <si>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</si>
  <si>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</si>
  <si>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</si>
  <si>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</si>
  <si>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</si>
  <si>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</si>
  <si>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</si>
  <si>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</si>
  <si>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</si>
  <si>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</si>
  <si>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</si>
  <si>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</si>
  <si>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</si>
  <si>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</si>
  <si>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</si>
  <si>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</si>
  <si>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</si>
  <si>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</si>
  <si>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</si>
  <si>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</si>
  <si>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</si>
  <si>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</si>
  <si>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</si>
  <si>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</si>
  <si>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</si>
  <si>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</si>
  <si>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</si>
  <si>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</si>
  <si>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</si>
  <si>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</si>
  <si>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</si>
  <si>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</si>
  <si>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</si>
  <si>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</si>
  <si>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</si>
  <si>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</si>
  <si>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</si>
  <si>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</si>
  <si>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</si>
  <si>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</si>
  <si>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</si>
  <si>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</si>
  <si>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</si>
  <si>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</si>
  <si>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</si>
  <si>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</si>
  <si>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</si>
  <si>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</si>
  <si>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</si>
  <si>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</si>
  <si>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</si>
  <si>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</si>
  <si>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</si>
  <si>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</si>
  <si>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</si>
  <si>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</si>
  <si>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</si>
  <si>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</si>
  <si>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</si>
  <si>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</si>
  <si>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</si>
  <si>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</si>
  <si>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</si>
  <si>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</si>
  <si>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</si>
  <si>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</si>
  <si>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</si>
  <si>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</si>
  <si>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</si>
  <si>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</si>
  <si>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</si>
  <si>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</si>
  <si>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</si>
  <si>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</si>
  <si>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</si>
  <si>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</si>
  <si>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</si>
  <si>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</si>
  <si>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</si>
  <si>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</si>
  <si>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</si>
  <si>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</si>
  <si>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</si>
  <si>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</si>
  <si>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</si>
  <si>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</si>
  <si>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</si>
  <si>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</si>
  <si>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</si>
  <si>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</si>
  <si>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</si>
  <si>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</si>
  <si>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</si>
  <si>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</si>
  <si>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</si>
  <si>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</si>
  <si>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</si>
  <si>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</si>
  <si>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</si>
  <si>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</si>
  <si>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</si>
  <si>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</si>
  <si>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</si>
  <si>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</si>
  <si>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</si>
  <si>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</si>
  <si>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</si>
  <si>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</si>
  <si>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</si>
  <si>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</si>
  <si>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</si>
  <si>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</si>
  <si>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</si>
  <si>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</si>
  <si>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</si>
  <si>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</si>
  <si>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</si>
  <si>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</si>
  <si>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</si>
  <si>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</si>
  <si>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</si>
  <si>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</si>
  <si>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</si>
  <si>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</si>
  <si>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</si>
  <si>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</si>
  <si>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</si>
  <si>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</si>
  <si>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</si>
  <si>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</si>
  <si>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</si>
  <si>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</si>
  <si>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</si>
  <si>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</si>
  <si>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</si>
  <si>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</si>
  <si>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</si>
  <si>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</si>
  <si>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</si>
  <si>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</si>
  <si>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</si>
  <si>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</si>
  <si>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</si>
  <si>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</si>
  <si>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</si>
  <si>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</si>
  <si>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</si>
  <si>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</si>
  <si>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</si>
  <si>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</si>
  <si>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</si>
  <si>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</si>
  <si>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</si>
  <si>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</si>
  <si>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</si>
  <si>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</si>
  <si>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</si>
  <si>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</si>
  <si>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</si>
  <si>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</si>
  <si>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</si>
  <si>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</si>
  <si>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</si>
  <si>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</si>
  <si>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</si>
  <si>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</si>
  <si>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</si>
  <si>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</si>
  <si>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</si>
  <si>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</si>
  <si>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</si>
  <si>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</si>
  <si>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</si>
  <si>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</si>
  <si>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</si>
  <si>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</si>
  <si>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</si>
  <si>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</si>
  <si>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</si>
  <si>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</si>
  <si>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</si>
  <si>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</si>
  <si>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</si>
  <si>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</si>
  <si>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</si>
  <si>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</si>
  <si>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</si>
  <si>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</si>
  <si>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</si>
  <si>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</si>
  <si>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</si>
  <si>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</si>
  <si>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</si>
  <si>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</si>
  <si>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</si>
  <si>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</si>
  <si>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</si>
  <si>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</si>
  <si>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</si>
  <si>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</si>
  <si>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</si>
  <si>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</si>
  <si>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</si>
  <si>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</si>
  <si>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</si>
  <si>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</si>
  <si>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</si>
  <si>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</si>
  <si>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</si>
  <si>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</si>
  <si>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</si>
  <si>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</si>
  <si>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</si>
  <si>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</si>
  <si>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</si>
  <si>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</si>
  <si>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</si>
  <si>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</si>
  <si>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</si>
  <si>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</si>
  <si>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</si>
  <si>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</si>
  <si>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</si>
  <si>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</si>
  <si>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</si>
  <si>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</si>
  <si>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</si>
  <si>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</si>
  <si>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</si>
  <si>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</si>
  <si>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</si>
  <si>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</si>
  <si>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</si>
  <si>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</si>
  <si>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</si>
  <si>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</si>
  <si>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</si>
  <si>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</si>
  <si>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</si>
  <si>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</si>
  <si>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</si>
  <si>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</si>
  <si>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</si>
  <si>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</si>
  <si>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</si>
  <si>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</si>
  <si>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</si>
  <si>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</si>
  <si>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</si>
  <si>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</si>
  <si>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</si>
  <si>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</si>
  <si>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</si>
  <si>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</si>
  <si>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</si>
  <si>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</si>
  <si>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</si>
  <si>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</si>
  <si>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</si>
  <si>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</si>
  <si>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</si>
  <si>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</si>
  <si>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</si>
  <si>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</si>
  <si>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</si>
  <si>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</si>
  <si>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</si>
  <si>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</si>
  <si>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</si>
  <si>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</si>
  <si>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</si>
  <si>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</si>
  <si>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</si>
  <si>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</si>
  <si>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</si>
  <si>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</si>
  <si>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</si>
  <si>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</si>
  <si>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</si>
  <si>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</si>
  <si>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</si>
  <si>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</si>
  <si>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</si>
  <si>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</si>
  <si>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</si>
  <si>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</si>
  <si>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</si>
  <si>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</si>
  <si>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</si>
  <si>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</si>
  <si>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</si>
  <si>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</si>
  <si>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</si>
  <si>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</si>
  <si>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</si>
  <si>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</si>
  <si>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</si>
  <si>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</si>
  <si>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</si>
  <si>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</si>
  <si>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</si>
  <si>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</si>
  <si>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</si>
  <si>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</si>
  <si>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</si>
  <si>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</si>
  <si>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</si>
  <si>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</si>
  <si>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</si>
  <si>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</si>
  <si>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</si>
  <si>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</si>
  <si>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</si>
  <si>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</si>
  <si>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</si>
  <si>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</si>
  <si>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</si>
  <si>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</si>
  <si>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</si>
  <si>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</si>
  <si>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</si>
  <si>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</si>
  <si>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</si>
  <si>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</si>
  <si>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</si>
  <si>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</si>
  <si>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</si>
  <si>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</si>
  <si>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</si>
  <si>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</si>
  <si>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</si>
  <si>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</si>
  <si>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</si>
  <si>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</si>
  <si>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</si>
  <si>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</si>
  <si>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</si>
  <si>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</si>
  <si>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</si>
  <si>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</si>
  <si>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</si>
  <si>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</si>
  <si>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</si>
  <si>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</si>
  <si>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</si>
  <si>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</si>
  <si>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</si>
  <si>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</si>
  <si>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</si>
  <si>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</si>
  <si>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</si>
  <si>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</si>
  <si>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</si>
  <si>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</si>
  <si>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</si>
  <si>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</si>
  <si>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</si>
  <si>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</si>
  <si>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</si>
  <si>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</si>
  <si>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</si>
  <si>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</si>
  <si>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</si>
  <si>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</si>
  <si>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</si>
  <si>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</si>
  <si>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</si>
  <si>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</si>
  <si>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</si>
  <si>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</si>
  <si>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</si>
  <si>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</si>
  <si>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</si>
  <si>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</si>
  <si>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</si>
  <si>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</si>
  <si>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</si>
  <si>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</si>
  <si>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</si>
  <si>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</si>
  <si>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</si>
  <si>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</si>
  <si>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</si>
  <si>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</si>
  <si>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</si>
  <si>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</si>
  <si>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</si>
  <si>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</si>
  <si>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</si>
  <si>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</si>
  <si>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</si>
  <si>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</si>
  <si>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</si>
  <si>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</si>
  <si>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</si>
  <si>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</si>
  <si>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</si>
  <si>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</si>
  <si>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</si>
  <si>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</si>
  <si>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</si>
  <si>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</si>
  <si>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</si>
  <si>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</si>
  <si>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</si>
  <si>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</si>
  <si>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</si>
  <si>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</si>
  <si>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</si>
  <si>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</si>
  <si>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</si>
  <si>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</si>
  <si>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</si>
  <si>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</si>
  <si>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</si>
  <si>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</si>
  <si>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</si>
  <si>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</si>
  <si>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</si>
  <si>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</si>
  <si>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</si>
  <si>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</si>
  <si>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</si>
  <si>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</si>
  <si>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</si>
  <si>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</si>
  <si>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</si>
  <si>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</si>
  <si>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</si>
  <si>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</si>
  <si>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</si>
  <si>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</si>
  <si>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</si>
  <si>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</si>
  <si>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</si>
  <si>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</si>
  <si>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</si>
  <si>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</si>
  <si>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</si>
  <si>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</si>
  <si>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</si>
  <si>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</si>
  <si>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</si>
  <si>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</si>
  <si>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</si>
  <si>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</si>
  <si>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</si>
  <si>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</si>
  <si>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</si>
  <si>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</si>
  <si>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</si>
  <si>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</si>
  <si>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</si>
  <si>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</si>
  <si>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</si>
  <si>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</si>
  <si>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</si>
  <si>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</si>
  <si>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</si>
  <si>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</si>
  <si>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</si>
  <si>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</si>
  <si>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</si>
  <si>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</si>
  <si>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</si>
  <si>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</si>
  <si>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</si>
  <si>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</si>
  <si>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</si>
  <si>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</si>
  <si>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</si>
  <si>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</si>
  <si>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</si>
  <si>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</si>
  <si>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</si>
  <si>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</si>
  <si>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</si>
  <si>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</si>
  <si>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</si>
  <si>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</si>
  <si>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</si>
  <si>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</si>
  <si>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</si>
  <si>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</si>
  <si>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</si>
  <si>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</si>
  <si>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</si>
  <si>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</si>
  <si>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</si>
  <si>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</si>
  <si>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</si>
  <si>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</si>
  <si>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</si>
  <si>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</si>
  <si>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</si>
  <si>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</si>
  <si>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</si>
  <si>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</si>
  <si>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</si>
  <si>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</si>
  <si>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</si>
  <si>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</si>
  <si>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</si>
  <si>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</si>
  <si>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</si>
  <si>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</si>
  <si>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</si>
  <si>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</si>
  <si>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</si>
  <si>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</si>
  <si>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</si>
  <si>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</si>
  <si>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</si>
  <si>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</si>
  <si>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</si>
  <si>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</si>
  <si>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</si>
  <si>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</si>
  <si>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</si>
  <si>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</si>
  <si>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</si>
  <si>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</si>
  <si>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</si>
  <si>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</si>
  <si>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</si>
  <si>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</si>
  <si>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</si>
  <si>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</si>
  <si>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</si>
  <si>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</si>
  <si>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</si>
  <si>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</si>
  <si>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</si>
  <si>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</si>
  <si>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</si>
  <si>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</si>
  <si>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</si>
  <si>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</si>
  <si>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</si>
  <si>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</si>
  <si>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</si>
  <si>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</si>
  <si>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</si>
  <si>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</si>
  <si>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</si>
  <si>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</si>
  <si>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</si>
  <si>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</si>
  <si>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</si>
  <si>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</si>
  <si>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</si>
  <si>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</si>
  <si>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</si>
  <si>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</si>
  <si>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</si>
  <si>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</si>
  <si>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</si>
  <si>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</si>
  <si>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</si>
  <si>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</si>
  <si>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</si>
  <si>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</si>
  <si>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</si>
  <si>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</si>
  <si>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</si>
  <si>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</si>
  <si>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</si>
  <si>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</si>
  <si>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</si>
  <si>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</si>
  <si>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</si>
  <si>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</si>
  <si>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</si>
  <si>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</si>
  <si>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</si>
  <si>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</si>
  <si>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</si>
  <si>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</si>
  <si>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</si>
  <si>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</si>
  <si>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</si>
  <si>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</si>
  <si>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</si>
  <si>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</si>
  <si>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</si>
  <si>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</si>
  <si>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</si>
  <si>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</si>
  <si>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</si>
  <si>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</si>
  <si>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</si>
  <si>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</si>
  <si>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</si>
  <si>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</si>
  <si>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</si>
  <si>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</si>
  <si>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</si>
  <si>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</si>
  <si>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</si>
  <si>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</si>
  <si>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</si>
  <si>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</si>
  <si>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</si>
  <si>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</si>
  <si>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</si>
  <si>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</si>
  <si>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</si>
  <si>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</si>
  <si>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</si>
  <si>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</si>
  <si>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</si>
  <si>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</si>
  <si>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</si>
  <si>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</si>
  <si>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</si>
  <si>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</si>
  <si>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</si>
  <si>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</si>
  <si>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</si>
  <si>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</si>
  <si>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</si>
  <si>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</si>
  <si>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</si>
  <si>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</si>
  <si>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</si>
  <si>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</si>
  <si>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</si>
  <si>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</si>
  <si>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</si>
  <si>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</si>
  <si>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</si>
  <si>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</si>
  <si>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</si>
  <si>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</si>
  <si>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</si>
  <si>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</si>
  <si>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</si>
  <si>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</si>
  <si>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</si>
  <si>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</si>
  <si>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</si>
  <si>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</si>
  <si>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</si>
  <si>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</si>
  <si>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</si>
  <si>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</si>
  <si>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</si>
  <si>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</si>
  <si>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</si>
  <si>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</si>
  <si>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</si>
  <si>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</si>
  <si>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</si>
  <si>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</si>
  <si>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</si>
  <si>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</si>
  <si>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</si>
  <si>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</si>
  <si>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</si>
  <si>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</si>
  <si>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</si>
  <si>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</si>
  <si>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</si>
  <si>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</si>
  <si>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</si>
  <si>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</si>
  <si>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</si>
  <si>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</si>
  <si>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</si>
  <si>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</si>
  <si>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</si>
  <si>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</si>
  <si>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</si>
  <si>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</si>
  <si>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</si>
  <si>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</si>
  <si>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</si>
  <si>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</si>
  <si>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</si>
  <si>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</si>
  <si>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</si>
  <si>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</si>
  <si>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</si>
  <si>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</si>
  <si>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</si>
  <si>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</si>
  <si>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</si>
  <si>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</si>
  <si>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</si>
  <si>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</si>
  <si>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</si>
  <si>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</si>
  <si>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</si>
  <si>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</si>
  <si>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</si>
  <si>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</si>
  <si>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</si>
  <si>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</si>
  <si>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</si>
  <si>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</si>
  <si>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</si>
  <si>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</si>
  <si>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</si>
  <si>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</si>
  <si>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</si>
  <si>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</si>
  <si>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</si>
  <si>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</si>
  <si>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</si>
  <si>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</si>
  <si>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</si>
  <si>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</si>
  <si>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</si>
  <si>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</si>
  <si>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</si>
  <si>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</si>
  <si>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</si>
  <si>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</si>
  <si>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</si>
  <si>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</si>
  <si>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</si>
  <si>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</si>
  <si>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</si>
  <si>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</si>
  <si>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</si>
  <si>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</si>
  <si>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</si>
  <si>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</si>
  <si>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</si>
  <si>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</si>
  <si>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</si>
  <si>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</si>
  <si>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</si>
  <si>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</si>
  <si>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</si>
  <si>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</si>
  <si>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</si>
  <si>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</si>
  <si>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</si>
  <si>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</si>
  <si>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</si>
  <si>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</si>
  <si>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</si>
  <si>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</si>
  <si>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</si>
  <si>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</si>
  <si>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</si>
  <si>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</si>
  <si>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</si>
  <si>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</si>
  <si>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</si>
  <si>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</si>
  <si>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</si>
  <si>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</si>
  <si>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</si>
  <si>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</si>
  <si>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</si>
  <si>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</si>
  <si>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</si>
  <si>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</si>
  <si>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</si>
  <si>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</si>
  <si>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</si>
  <si>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</si>
  <si>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</si>
  <si>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</si>
  <si>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</si>
  <si>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</si>
  <si>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</si>
  <si>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</si>
  <si>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</si>
  <si>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</si>
  <si>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</si>
  <si>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</si>
  <si>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</si>
  <si>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</si>
  <si>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</si>
  <si>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</si>
  <si>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</si>
  <si>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</si>
  <si>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</si>
  <si>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</si>
  <si>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</si>
  <si>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</si>
  <si>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</si>
  <si>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</si>
  <si>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</si>
  <si>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</si>
  <si>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</si>
  <si>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</si>
  <si>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</si>
  <si>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</si>
  <si>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</si>
  <si>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</si>
  <si>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</si>
  <si>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</si>
  <si>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</si>
  <si>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</si>
  <si>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</si>
  <si>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</si>
  <si>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</si>
  <si>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</si>
  <si>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</si>
  <si>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</si>
  <si>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</si>
  <si>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</si>
  <si>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</si>
  <si>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</si>
  <si>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</si>
  <si>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</si>
  <si>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</si>
  <si>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</si>
  <si>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</si>
  <si>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</si>
  <si>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</si>
  <si>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</si>
  <si>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</si>
  <si>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</si>
  <si>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</si>
  <si>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</si>
  <si>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</si>
  <si>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</si>
  <si>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</si>
  <si>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</si>
  <si>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</si>
  <si>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</si>
  <si>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</si>
  <si>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</si>
  <si>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</si>
  <si>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</si>
  <si>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</si>
  <si>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</si>
  <si>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</si>
  <si>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</si>
  <si>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</si>
  <si>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</si>
  <si>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</si>
  <si>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</si>
  <si>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</si>
  <si>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</si>
  <si>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</si>
  <si>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</si>
  <si>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</si>
  <si>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</si>
  <si>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</si>
  <si>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</si>
  <si>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</si>
  <si>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</si>
  <si>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</si>
  <si>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</si>
  <si>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</si>
  <si>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</si>
  <si>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</si>
  <si>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</si>
  <si>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</si>
  <si>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</si>
  <si>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</si>
  <si>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</si>
  <si>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</si>
  <si>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</si>
  <si>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</si>
  <si>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</si>
  <si>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</si>
  <si>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</si>
  <si>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</si>
  <si>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</si>
  <si>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</si>
  <si>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</si>
  <si>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</si>
  <si>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</si>
  <si>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</si>
  <si>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</si>
  <si>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</si>
  <si>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</si>
  <si>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</si>
  <si>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</si>
  <si>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</si>
  <si>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</si>
  <si>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</si>
  <si>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</si>
  <si>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</si>
  <si>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</si>
  <si>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</si>
  <si>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</si>
  <si>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</si>
  <si>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</si>
  <si>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</si>
  <si>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</si>
  <si>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</si>
  <si>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</si>
  <si>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</si>
  <si>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</si>
  <si>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</si>
  <si>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</si>
  <si>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</si>
  <si>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</si>
  <si>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</si>
  <si>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</si>
  <si>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</si>
  <si>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</si>
  <si>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</si>
  <si>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</si>
  <si>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</si>
  <si>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</si>
  <si>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</si>
  <si>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</si>
  <si>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</si>
  <si>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</si>
  <si>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</si>
  <si>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</si>
  <si>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</si>
  <si>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</si>
  <si>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</si>
  <si>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</si>
  <si>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</si>
  <si>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</si>
  <si>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</si>
  <si>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</si>
  <si>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</si>
  <si>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</si>
  <si>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</si>
  <si>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</si>
  <si>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</si>
  <si>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</si>
  <si>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</si>
  <si>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</si>
  <si>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</si>
  <si>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</si>
  <si>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</si>
  <si>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</si>
  <si>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</si>
  <si>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</si>
  <si>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</si>
  <si>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</si>
  <si>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</si>
  <si>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</si>
  <si>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</si>
  <si>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</si>
  <si>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</si>
  <si>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</si>
  <si>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</si>
  <si>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</si>
  <si>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</si>
  <si>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</si>
  <si>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</si>
  <si>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</si>
  <si>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</si>
  <si>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</si>
  <si>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</si>
  <si>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</si>
  <si>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</si>
  <si>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</si>
  <si>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</si>
  <si>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</si>
  <si>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</si>
  <si>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</si>
  <si>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</si>
  <si>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</si>
  <si>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</si>
  <si>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</si>
  <si>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</si>
  <si>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</si>
  <si>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</si>
  <si>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</si>
  <si>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</si>
  <si>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</si>
  <si>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</si>
  <si>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</si>
  <si>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</si>
  <si>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</si>
  <si>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</si>
  <si>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</si>
  <si>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</si>
  <si>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</si>
  <si>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</si>
  <si>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</si>
  <si>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</si>
  <si>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</si>
  <si>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</si>
  <si>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</si>
  <si>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</si>
  <si>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</si>
  <si>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</si>
  <si>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</si>
  <si>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</si>
  <si>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</si>
  <si>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</si>
  <si>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</si>
  <si>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</si>
  <si>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</si>
  <si>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</si>
  <si>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</si>
  <si>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</si>
  <si>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</si>
  <si>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</si>
  <si>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</si>
  <si>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</si>
  <si>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</si>
  <si>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</si>
  <si>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</si>
  <si>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</si>
  <si>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</si>
  <si>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</si>
  <si>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</si>
  <si>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</si>
  <si>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</si>
  <si>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</si>
  <si>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</si>
  <si>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</si>
  <si>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</si>
  <si>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</si>
  <si>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</si>
  <si>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</si>
  <si>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</si>
  <si>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</si>
  <si>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</si>
  <si>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</si>
  <si>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</si>
  <si>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</si>
  <si>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</si>
  <si>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</si>
  <si>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</si>
  <si>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</si>
  <si>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</si>
  <si>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</si>
  <si>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</si>
  <si>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</si>
  <si>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</si>
  <si>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</si>
  <si>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</si>
  <si>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</si>
  <si>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</si>
  <si>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</si>
  <si>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</si>
  <si>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</si>
  <si>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</si>
  <si>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</si>
  <si>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</si>
  <si>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</si>
  <si>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</si>
  <si>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</si>
  <si>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</si>
  <si>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</si>
  <si>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</si>
  <si>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</si>
  <si>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</si>
  <si>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</si>
  <si>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</si>
  <si>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</si>
  <si>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</si>
  <si>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</si>
  <si>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</si>
  <si>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</si>
  <si>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</si>
  <si>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</si>
  <si>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</si>
  <si>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</si>
  <si>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</si>
  <si>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</si>
  <si>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</si>
  <si>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</si>
  <si>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</si>
  <si>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</si>
  <si>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</si>
  <si>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</si>
  <si>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</si>
  <si>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</si>
  <si>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</si>
  <si>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</si>
  <si>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</si>
  <si>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</si>
  <si>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</si>
  <si>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</si>
  <si>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</si>
  <si>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</si>
  <si>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</si>
  <si>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</si>
  <si>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</si>
  <si>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</si>
  <si>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</si>
  <si>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</si>
  <si>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</si>
  <si>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</si>
  <si>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</si>
  <si>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</si>
  <si>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</si>
  <si>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</si>
  <si>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</si>
  <si>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</si>
  <si>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</si>
  <si>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</si>
  <si>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</si>
  <si>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</si>
  <si>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</si>
  <si>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</si>
  <si>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</si>
  <si>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</si>
  <si>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</si>
  <si>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</si>
  <si>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</si>
  <si>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</si>
  <si>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</si>
  <si>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</si>
  <si>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</si>
  <si>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</si>
  <si>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</si>
  <si>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</si>
  <si>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</si>
  <si>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</si>
  <si>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</si>
  <si>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</si>
  <si>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</si>
  <si>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</si>
  <si>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</si>
  <si>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</si>
  <si>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</si>
  <si>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</si>
  <si>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</si>
  <si>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</si>
  <si>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</si>
  <si>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</si>
  <si>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</si>
  <si>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</si>
  <si>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</si>
  <si>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</si>
  <si>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</si>
  <si>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</si>
  <si>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</si>
  <si>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</si>
  <si>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</si>
  <si>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</si>
  <si>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</si>
  <si>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</si>
  <si>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</si>
  <si>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</si>
  <si>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</si>
  <si>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</si>
  <si>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</si>
  <si>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</si>
  <si>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</si>
  <si>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</si>
  <si>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</si>
  <si>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</si>
  <si>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</si>
  <si>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</si>
  <si>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</si>
  <si>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</si>
  <si>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</si>
  <si>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</si>
  <si>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</si>
  <si>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</si>
  <si>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</si>
  <si>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</si>
  <si>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</si>
  <si>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</si>
  <si>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</si>
  <si>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</si>
  <si>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</si>
  <si>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</si>
  <si>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</si>
  <si>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</si>
  <si>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</si>
  <si>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</si>
  <si>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</si>
  <si>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</si>
  <si>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</si>
  <si>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</si>
  <si>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</si>
  <si>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</si>
  <si>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</si>
  <si>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</si>
  <si>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</si>
  <si>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</si>
  <si>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</si>
  <si>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</si>
  <si>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</si>
  <si>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</si>
  <si>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</si>
  <si>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</si>
  <si>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</si>
  <si>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</si>
  <si>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</si>
  <si>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</si>
  <si>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</si>
  <si>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</si>
  <si>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</si>
  <si>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</si>
  <si>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</si>
  <si>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</si>
  <si>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</si>
  <si>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</si>
  <si>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</si>
  <si>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</si>
  <si>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</si>
  <si>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</si>
  <si>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</si>
  <si>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</si>
  <si>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</si>
  <si>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</si>
  <si>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</si>
  <si>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</si>
  <si>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</si>
  <si>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</si>
  <si>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</si>
  <si>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</si>
  <si>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</si>
  <si>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</si>
  <si>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</si>
  <si>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</si>
  <si>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</si>
  <si>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</si>
  <si>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</si>
  <si>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</si>
  <si>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</si>
  <si>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</si>
  <si>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</si>
  <si>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</si>
  <si>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</si>
  <si>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</si>
  <si>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</si>
  <si>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</si>
  <si>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</si>
  <si>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</si>
  <si>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</si>
  <si>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</si>
  <si>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</si>
  <si>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</si>
  <si>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</si>
  <si>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</si>
  <si>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</si>
  <si>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</si>
  <si>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</si>
  <si>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</si>
  <si>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</si>
  <si>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</si>
  <si>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</si>
  <si>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</si>
  <si>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</si>
  <si>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</si>
  <si>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</si>
  <si>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</si>
  <si>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</si>
  <si>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</si>
  <si>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</si>
  <si>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</si>
  <si>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</si>
  <si>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</si>
  <si>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</si>
  <si>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</si>
  <si>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</si>
  <si>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</si>
  <si>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</si>
  <si>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</si>
  <si>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</si>
  <si>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</si>
  <si>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</si>
  <si>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</si>
  <si>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</si>
  <si>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</si>
  <si>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</si>
  <si>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</si>
  <si>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</si>
  <si>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</si>
  <si>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</si>
  <si>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</si>
  <si>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</si>
  <si>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</si>
  <si>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</si>
  <si>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</si>
  <si>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</si>
  <si>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</si>
  <si>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</si>
  <si>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</si>
  <si>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</si>
  <si>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</si>
  <si>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</si>
  <si>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</si>
  <si>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</si>
  <si>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</si>
  <si>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</si>
  <si>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</si>
  <si>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</si>
  <si>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</si>
  <si>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</si>
  <si>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</si>
  <si>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</si>
  <si>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</si>
  <si>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</si>
  <si>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</si>
  <si>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</si>
  <si>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</si>
  <si>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</si>
  <si>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</si>
  <si>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</si>
  <si>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</si>
  <si>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</si>
  <si>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</si>
  <si>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</si>
  <si>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</si>
  <si>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</si>
  <si>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</si>
  <si>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</si>
  <si>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</si>
  <si>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</si>
  <si>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</si>
  <si>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</si>
  <si>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</si>
  <si>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</si>
  <si>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</si>
  <si>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</si>
  <si>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</si>
  <si>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</si>
  <si>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</si>
  <si>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</si>
  <si>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</si>
  <si>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</si>
  <si>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</si>
  <si>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</si>
  <si>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</si>
  <si>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</si>
  <si>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</si>
  <si>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</si>
  <si>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</si>
  <si>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</si>
  <si>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</si>
  <si>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</si>
  <si>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</si>
  <si>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</si>
  <si>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</si>
  <si>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</si>
  <si>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</si>
  <si>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</si>
  <si>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</si>
  <si>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</si>
  <si>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</si>
  <si>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</si>
  <si>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</si>
  <si>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</si>
  <si>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</si>
  <si>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</si>
  <si>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</si>
  <si>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</si>
  <si>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</si>
  <si>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</si>
  <si>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</si>
  <si>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</si>
  <si>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</si>
  <si>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</si>
  <si>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</si>
  <si>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</si>
  <si>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</si>
  <si>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</si>
  <si>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</si>
  <si>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</si>
  <si>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</si>
  <si>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</si>
  <si>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</si>
  <si>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</si>
  <si>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</si>
  <si>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</si>
  <si>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</si>
  <si>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</si>
  <si>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</si>
  <si>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</si>
  <si>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</si>
  <si>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</si>
  <si>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</si>
  <si>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</si>
  <si>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</si>
  <si>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</si>
  <si>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</si>
  <si>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</si>
  <si>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</si>
  <si>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</si>
  <si>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</si>
  <si>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</si>
  <si>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</si>
  <si>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</si>
  <si>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</si>
  <si>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</si>
  <si>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</si>
  <si>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</si>
  <si>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</si>
  <si>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</si>
  <si>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</si>
  <si>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</si>
  <si>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</si>
  <si>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</si>
  <si>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</si>
  <si>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</si>
  <si>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</si>
  <si>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</si>
  <si>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</si>
  <si>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</si>
  <si>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</si>
  <si>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</si>
  <si>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</si>
  <si>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</si>
  <si>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</si>
  <si>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</si>
  <si>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</si>
  <si>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</si>
  <si>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</si>
  <si>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</si>
  <si>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</si>
  <si>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</si>
  <si>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</si>
  <si>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</si>
  <si>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</si>
  <si>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</si>
  <si>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</si>
  <si>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</si>
  <si>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</si>
  <si>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</si>
  <si>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</si>
  <si>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</si>
  <si>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</si>
  <si>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</si>
  <si>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</si>
  <si>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</si>
  <si>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</si>
  <si>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</si>
  <si>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</si>
  <si>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</si>
  <si>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</si>
  <si>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</si>
  <si>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</si>
  <si>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</si>
  <si>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</si>
  <si>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</si>
  <si>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</si>
  <si>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</si>
  <si>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</si>
  <si>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</si>
  <si>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</si>
  <si>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</si>
  <si>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</si>
  <si>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</si>
  <si>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</si>
  <si>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</si>
  <si>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</si>
  <si>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</si>
  <si>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</si>
  <si>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</si>
  <si>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</si>
  <si>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</si>
  <si>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</si>
  <si>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</si>
  <si>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</si>
  <si>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</si>
  <si>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</si>
  <si>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</si>
  <si>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</si>
  <si>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</si>
  <si>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</si>
  <si>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</si>
  <si>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</si>
  <si>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</si>
  <si>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</si>
  <si>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</si>
  <si>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</si>
  <si>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</si>
  <si>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</si>
  <si>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</si>
  <si>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</si>
  <si>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</si>
  <si>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</si>
  <si>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</si>
  <si>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</si>
  <si>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</si>
  <si>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</si>
  <si>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</si>
  <si>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</si>
  <si>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</si>
  <si>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</si>
  <si>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</si>
  <si>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</si>
  <si>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</si>
  <si>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</si>
  <si>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</si>
  <si>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</si>
  <si>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</si>
  <si>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</si>
  <si>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</si>
  <si>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</si>
  <si>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</si>
  <si>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</si>
  <si>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</si>
  <si>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</si>
  <si>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</si>
  <si>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</si>
  <si>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</si>
  <si>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</si>
  <si>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</si>
  <si>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</si>
  <si>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</si>
  <si>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</si>
  <si>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</si>
  <si>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</si>
  <si>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</si>
  <si>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</si>
  <si>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</si>
  <si>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</si>
  <si>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</si>
  <si>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</si>
  <si>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</si>
  <si>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</si>
  <si>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</si>
  <si>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</si>
  <si>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</si>
  <si>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</si>
  <si>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</si>
  <si>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</si>
  <si>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</si>
  <si>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</si>
  <si>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</si>
  <si>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</si>
  <si>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</si>
  <si>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</si>
  <si>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</si>
  <si>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</si>
  <si>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</si>
  <si>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</si>
  <si>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</si>
  <si>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</si>
  <si>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</si>
  <si>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</si>
  <si>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</si>
  <si>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</si>
  <si>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</si>
  <si>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</si>
  <si>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</si>
  <si>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</si>
  <si>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</si>
  <si>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</si>
  <si>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</si>
  <si>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</si>
  <si>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</si>
  <si>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</si>
  <si>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</si>
  <si>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</si>
  <si>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</si>
  <si>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</si>
  <si>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</si>
  <si>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</si>
  <si>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</si>
  <si>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</si>
  <si>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</si>
  <si>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</si>
  <si>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</si>
  <si>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</si>
  <si>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</si>
  <si>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</si>
  <si>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</si>
  <si>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</si>
  <si>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</si>
  <si>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</si>
  <si>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</si>
  <si>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</si>
  <si>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</si>
  <si>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</si>
  <si>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</si>
  <si>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</si>
  <si>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</si>
  <si>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</si>
  <si>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</si>
  <si>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</si>
  <si>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</si>
  <si>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</si>
  <si>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</si>
  <si>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</si>
  <si>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</si>
  <si>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</si>
  <si>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</si>
  <si>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</si>
  <si>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</si>
  <si>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</si>
  <si>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</si>
  <si>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</si>
  <si>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</si>
  <si>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</si>
  <si>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</si>
  <si>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</si>
  <si>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</si>
  <si>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</si>
  <si>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</si>
  <si>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</si>
  <si>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</si>
  <si>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</si>
  <si>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</si>
  <si>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</si>
  <si>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</si>
  <si>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</si>
  <si>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</si>
  <si>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</si>
  <si>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</si>
  <si>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</si>
  <si>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</si>
  <si>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</si>
  <si>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</si>
  <si>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</si>
  <si>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</si>
  <si>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</si>
  <si>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</si>
  <si>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</si>
  <si>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</si>
  <si>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</si>
  <si>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</si>
  <si>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</si>
  <si>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</si>
  <si>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</si>
  <si>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</si>
  <si>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</si>
  <si>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</si>
  <si>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</si>
  <si>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</si>
  <si>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</si>
  <si>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</si>
  <si>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</si>
  <si>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</si>
  <si>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</si>
  <si>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</si>
  <si>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</si>
  <si>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</si>
  <si>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</si>
  <si>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</si>
  <si>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</si>
  <si>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</si>
  <si>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</si>
  <si>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</si>
  <si>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</si>
  <si>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</si>
  <si>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</si>
  <si>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</si>
  <si>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</si>
  <si>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</si>
  <si>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</si>
  <si>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</si>
  <si>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</si>
  <si>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</si>
  <si>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</si>
  <si>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</si>
  <si>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</si>
  <si>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</si>
  <si>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</si>
  <si>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</si>
  <si>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</si>
  <si>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</si>
  <si>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</si>
  <si>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</si>
  <si>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</si>
  <si>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</si>
  <si>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</si>
  <si>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</si>
  <si>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</si>
  <si>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</si>
  <si>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</si>
  <si>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</si>
  <si>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</si>
  <si>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</si>
  <si>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</si>
  <si>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</si>
  <si>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</si>
  <si>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</si>
  <si>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</si>
  <si>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</si>
  <si>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</si>
  <si>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</si>
  <si>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</si>
  <si>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</si>
  <si>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</si>
  <si>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</si>
  <si>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</si>
  <si>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</si>
  <si>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</si>
  <si>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</si>
  <si>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</si>
  <si>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</si>
  <si>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</si>
  <si>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</si>
  <si>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</si>
  <si>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</si>
  <si>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</si>
  <si>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</si>
  <si>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</si>
  <si>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</si>
  <si>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</si>
  <si>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</si>
  <si>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</si>
  <si>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</si>
  <si>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</si>
  <si>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</si>
  <si>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</si>
  <si>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</si>
  <si>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</si>
  <si>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</si>
  <si>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</si>
  <si>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</si>
  <si>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</si>
  <si>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</si>
  <si>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</si>
  <si>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</si>
  <si>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</si>
  <si>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</si>
  <si>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</si>
  <si>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</si>
  <si>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</si>
  <si>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</si>
  <si>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</si>
  <si>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</si>
  <si>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</si>
  <si>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</si>
  <si>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</si>
  <si>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</si>
  <si>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</si>
  <si>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</si>
  <si>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</si>
  <si>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</si>
  <si>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</si>
  <si>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</si>
  <si>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</si>
  <si>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</si>
  <si>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</si>
  <si>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</si>
  <si>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</si>
  <si>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</si>
  <si>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</si>
  <si>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</si>
  <si>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</si>
  <si>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</si>
  <si>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</si>
  <si>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</si>
  <si>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</si>
  <si>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</si>
  <si>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</si>
  <si>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</si>
  <si>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</si>
  <si>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</si>
  <si>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</si>
  <si>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</si>
  <si>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</si>
  <si>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</si>
  <si>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</si>
  <si>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</si>
  <si>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</si>
  <si>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</si>
  <si>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</si>
  <si>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</si>
  <si>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</si>
  <si>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</si>
  <si>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</si>
  <si>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</si>
  <si>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</si>
  <si>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</si>
  <si>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</si>
  <si>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</si>
  <si>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</si>
  <si>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</si>
  <si>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</si>
  <si>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</si>
  <si>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</si>
  <si>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</si>
  <si>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</si>
  <si>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</si>
  <si>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</si>
  <si>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</si>
  <si>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</si>
  <si>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</si>
  <si>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</si>
  <si>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</si>
  <si>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</si>
  <si>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</si>
  <si>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</si>
  <si>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</si>
  <si>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</si>
  <si>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</si>
  <si>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</si>
  <si>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</si>
  <si>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</si>
  <si>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</si>
  <si>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</si>
  <si>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</si>
  <si>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</si>
  <si>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</si>
  <si>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</si>
  <si>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</si>
  <si>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</si>
  <si>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</si>
  <si>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</si>
  <si>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</si>
  <si>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</si>
  <si>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</si>
  <si>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</si>
  <si>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</si>
  <si>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</si>
  <si>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</si>
  <si>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</si>
  <si>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</si>
  <si>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</si>
  <si>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</si>
  <si>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</si>
  <si>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</si>
  <si>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</si>
  <si>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</si>
  <si>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</si>
  <si>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</si>
  <si>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</si>
  <si>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</si>
  <si>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</si>
  <si>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</si>
  <si>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</si>
  <si>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</si>
  <si>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</si>
  <si>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</si>
  <si>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</si>
  <si>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</si>
  <si>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</si>
  <si>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</si>
  <si>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</si>
  <si>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</si>
  <si>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</si>
  <si>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</si>
  <si>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</si>
  <si>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</si>
  <si>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</si>
  <si>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</si>
  <si>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</si>
  <si>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</si>
  <si>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</si>
  <si>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</si>
  <si>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</si>
  <si>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</si>
  <si>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</si>
  <si>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</si>
  <si>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</si>
  <si>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</si>
  <si>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</si>
  <si>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</si>
  <si>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</si>
  <si>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</si>
  <si>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</si>
  <si>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</si>
  <si>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</si>
  <si>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</si>
  <si>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</si>
  <si>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</si>
  <si>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</si>
  <si>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</si>
  <si>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</si>
  <si>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</si>
  <si>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</si>
  <si>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</si>
  <si>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</si>
  <si>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</si>
  <si>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</si>
  <si>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</si>
  <si>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</si>
  <si>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</si>
  <si>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</si>
  <si>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</si>
  <si>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</si>
  <si>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</si>
  <si>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</si>
  <si>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</si>
  <si>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</si>
  <si>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</si>
  <si>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</si>
  <si>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</si>
  <si>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</si>
  <si>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</si>
  <si>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</si>
  <si>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</si>
  <si>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</si>
  <si>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</si>
  <si>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</si>
  <si>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</si>
  <si>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</si>
  <si>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</si>
  <si>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</si>
  <si>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</si>
  <si>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</si>
  <si>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</si>
  <si>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</si>
  <si>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</si>
  <si>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</si>
  <si>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</si>
  <si>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</si>
  <si>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</si>
  <si>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</si>
  <si>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</si>
  <si>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</si>
  <si>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</si>
  <si>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</si>
  <si>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</si>
  <si>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</si>
  <si>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</si>
  <si>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</si>
  <si>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</si>
  <si>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</si>
  <si>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</si>
  <si>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</si>
  <si>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</si>
  <si>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</si>
  <si>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</si>
  <si>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</si>
  <si>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</si>
  <si>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</si>
  <si>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</si>
  <si>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</si>
  <si>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</si>
  <si>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</si>
  <si>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</si>
  <si>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</si>
  <si>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</si>
  <si>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</si>
  <si>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</si>
  <si>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</si>
  <si>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</si>
  <si>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</si>
  <si>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</si>
  <si>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</si>
  <si>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</si>
  <si>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</si>
  <si>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</si>
  <si>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</si>
  <si>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</si>
  <si>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</si>
  <si>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</si>
  <si>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</si>
  <si>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</si>
  <si>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</si>
  <si>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</si>
  <si>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</si>
  <si>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</si>
  <si>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</si>
  <si>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</si>
  <si>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</si>
  <si>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</si>
  <si>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</si>
  <si>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</si>
  <si>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</si>
  <si>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</si>
  <si>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</si>
  <si>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</si>
  <si>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</si>
  <si>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</si>
  <si>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</si>
  <si>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</si>
  <si>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</si>
  <si>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</si>
  <si>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</si>
  <si>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</si>
  <si>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</si>
  <si>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</si>
  <si>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</si>
  <si>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</si>
  <si>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</si>
  <si>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</si>
  <si>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</si>
  <si>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</si>
  <si>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</si>
  <si>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</si>
  <si>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</si>
  <si>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</si>
  <si>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</si>
  <si>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</si>
  <si>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</si>
  <si>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</si>
  <si>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</si>
  <si>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</si>
  <si>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</si>
  <si>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</si>
  <si>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</si>
  <si>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</si>
  <si>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</si>
  <si>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</si>
  <si>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</si>
  <si>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</si>
  <si>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</si>
  <si>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</si>
  <si>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</si>
  <si>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</si>
  <si>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</si>
  <si>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</si>
  <si>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</si>
  <si>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</si>
  <si>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</si>
  <si>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</si>
  <si>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</si>
  <si>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</si>
  <si>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</si>
  <si>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</si>
  <si>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</si>
  <si>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</si>
  <si>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</si>
  <si>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</si>
  <si>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</si>
  <si>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</si>
  <si>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</si>
  <si>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</si>
  <si>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</si>
  <si>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</si>
  <si>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</si>
  <si>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</si>
  <si>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</si>
  <si>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</si>
  <si>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</si>
  <si>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</si>
  <si>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</si>
  <si>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</si>
  <si>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</si>
  <si>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</si>
  <si>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</si>
  <si>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</si>
  <si>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</si>
  <si>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</si>
  <si>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</si>
  <si>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</si>
  <si>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</si>
  <si>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</si>
  <si>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</si>
  <si>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</si>
  <si>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</si>
  <si>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</si>
  <si>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</si>
  <si>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</si>
  <si>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</si>
  <si>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</si>
  <si>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</si>
  <si>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</si>
  <si>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</si>
  <si>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</si>
  <si>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</si>
  <si>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</si>
  <si>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</si>
  <si>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</si>
  <si>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</si>
  <si>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</si>
  <si>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</si>
  <si>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</si>
  <si>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</si>
  <si>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</si>
  <si>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</si>
  <si>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</si>
  <si>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</si>
  <si>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</si>
  <si>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</si>
  <si>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</si>
  <si>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</si>
  <si>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</si>
  <si>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</si>
  <si>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</si>
  <si>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</si>
  <si>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</si>
  <si>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</si>
  <si>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</si>
  <si>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</si>
  <si>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</si>
  <si>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</si>
  <si>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</si>
  <si>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</si>
  <si>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</si>
  <si>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</si>
  <si>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</si>
  <si>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</si>
  <si>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</si>
  <si>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</si>
  <si>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</si>
  <si>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</si>
  <si>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</si>
  <si>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</si>
  <si>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</si>
  <si>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</si>
  <si>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</si>
  <si>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</si>
  <si>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</si>
  <si>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</si>
  <si>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</si>
  <si>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</si>
  <si>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</si>
  <si>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</si>
  <si>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</si>
  <si>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</si>
  <si>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</si>
  <si>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</si>
  <si>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</si>
  <si>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</si>
  <si>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</si>
  <si>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</si>
  <si>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</si>
  <si>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</si>
  <si>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</si>
  <si>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</si>
  <si>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</si>
  <si>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</si>
  <si>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</si>
  <si>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</si>
  <si>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</si>
  <si>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</si>
  <si>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</si>
  <si>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</si>
  <si>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</si>
  <si>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</si>
  <si>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</si>
  <si>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</si>
  <si>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</si>
  <si>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</si>
  <si>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</si>
  <si>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</si>
  <si>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</si>
  <si>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</si>
  <si>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</si>
  <si>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</si>
  <si>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</si>
  <si>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</si>
  <si>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</si>
  <si>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</si>
  <si>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</si>
  <si>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</si>
  <si>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</si>
  <si>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</si>
  <si>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</si>
  <si>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</si>
  <si>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</si>
  <si>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</si>
  <si>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</si>
  <si>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</si>
  <si>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</si>
  <si>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</si>
  <si>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</si>
  <si>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</si>
  <si>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</si>
  <si>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</si>
  <si>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</si>
  <si>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</si>
  <si>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</si>
  <si>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</si>
  <si>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</si>
  <si>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</si>
  <si>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</si>
  <si>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</si>
  <si>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</si>
  <si>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</si>
  <si>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</si>
  <si>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</si>
  <si>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</si>
  <si>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</si>
  <si>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</si>
  <si>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</si>
  <si>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</si>
  <si>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</si>
  <si>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</si>
  <si>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</si>
  <si>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</si>
  <si>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</si>
  <si>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</si>
  <si>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</si>
  <si>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</si>
  <si>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</si>
  <si>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</si>
  <si>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</si>
  <si>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</si>
  <si>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</si>
  <si>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</si>
  <si>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</si>
  <si>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</si>
  <si>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</si>
  <si>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</si>
  <si>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</si>
  <si>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</si>
  <si>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</si>
  <si>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</si>
  <si>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</si>
  <si>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</si>
  <si>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</si>
  <si>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</si>
  <si>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</si>
  <si>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</si>
  <si>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</si>
  <si>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</si>
  <si>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</si>
  <si>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</si>
  <si>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</si>
  <si>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</si>
  <si>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</si>
  <si>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</si>
  <si>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</si>
  <si>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</si>
  <si>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</si>
  <si>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</si>
  <si>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</si>
  <si>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</si>
  <si>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</si>
  <si>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</si>
  <si>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</si>
  <si>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</si>
  <si>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</si>
  <si>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</si>
  <si>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</si>
  <si>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</si>
  <si>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</si>
  <si>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</si>
  <si>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</si>
  <si>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</si>
  <si>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</si>
  <si>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</si>
  <si>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</si>
  <si>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</si>
  <si>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</si>
  <si>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</si>
  <si>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</si>
  <si>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</si>
  <si>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</si>
  <si>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</si>
  <si>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</si>
  <si>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</si>
  <si>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</si>
  <si>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</si>
  <si>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</si>
  <si>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</si>
  <si>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</si>
  <si>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</si>
  <si>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</si>
  <si>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</si>
  <si>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</si>
  <si>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</si>
  <si>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</si>
  <si>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</si>
  <si>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</si>
  <si>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</si>
  <si>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</si>
  <si>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</si>
  <si>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</si>
  <si>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</si>
  <si>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</si>
  <si>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</si>
  <si>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</si>
  <si>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</si>
  <si>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</si>
  <si>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</si>
  <si>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</si>
  <si>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</si>
  <si>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</si>
  <si>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</si>
  <si>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</si>
  <si>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</si>
  <si>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</si>
  <si>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</si>
  <si>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</si>
  <si>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</si>
  <si>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</si>
  <si>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</si>
  <si>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</si>
  <si>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</si>
  <si>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</si>
  <si>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</si>
  <si>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</si>
  <si>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</si>
  <si>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</si>
  <si>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</si>
  <si>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</si>
  <si>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</si>
  <si>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</si>
  <si>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</si>
  <si>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</si>
  <si>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</si>
  <si>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</si>
  <si>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</si>
  <si>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</si>
  <si>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</si>
  <si>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</si>
  <si>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</si>
  <si>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</si>
  <si>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</si>
  <si>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</si>
  <si>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</si>
  <si>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</si>
  <si>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</si>
  <si>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</si>
  <si>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</si>
  <si>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</si>
  <si>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</si>
  <si>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</si>
  <si>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</si>
  <si>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</si>
  <si>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</si>
  <si>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</si>
  <si>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</si>
  <si>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</si>
  <si>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</si>
  <si>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</si>
  <si>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</si>
  <si>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</si>
  <si>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</si>
  <si>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</si>
  <si>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</si>
  <si>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</si>
  <si>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</si>
  <si>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</si>
  <si>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</si>
  <si>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</si>
  <si>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</si>
  <si>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</si>
  <si>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</si>
  <si>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</si>
  <si>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</si>
  <si>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</si>
  <si>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</si>
  <si>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</si>
  <si>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</si>
  <si>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</si>
  <si>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</si>
  <si>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</si>
  <si>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</si>
  <si>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</si>
  <si>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</si>
  <si>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</si>
  <si>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</si>
  <si>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</si>
  <si>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</si>
  <si>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</si>
  <si>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</si>
  <si>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</si>
  <si>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</si>
  <si>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</si>
  <si>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</si>
  <si>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</si>
  <si>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</si>
  <si>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</si>
  <si>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</si>
  <si>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</si>
  <si>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</si>
  <si>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</si>
  <si>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</si>
  <si>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</si>
  <si>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</si>
  <si>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</si>
  <si>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</si>
  <si>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</si>
  <si>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</si>
  <si>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</si>
  <si>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</si>
  <si>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</si>
  <si>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</si>
  <si>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</si>
  <si>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</si>
  <si>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</si>
  <si>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</si>
  <si>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</si>
  <si>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</si>
  <si>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</si>
  <si>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</si>
  <si>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</si>
  <si>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</si>
  <si>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</si>
  <si>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</si>
  <si>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</si>
  <si>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</si>
  <si>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</si>
  <si>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</si>
  <si>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</si>
  <si>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</si>
  <si>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</si>
  <si>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</si>
  <si>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</si>
  <si>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</si>
  <si>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</si>
  <si>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</si>
  <si>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</si>
  <si>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</si>
  <si>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</si>
  <si>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</si>
  <si>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</si>
  <si>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</si>
  <si>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</si>
  <si>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</si>
  <si>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</si>
  <si>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</si>
  <si>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</si>
  <si>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</si>
  <si>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</si>
  <si>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</si>
  <si>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</si>
  <si>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</si>
  <si>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</si>
  <si>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</si>
  <si>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</si>
  <si>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</si>
  <si>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</si>
  <si>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</si>
  <si>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</si>
  <si>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</si>
  <si>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</si>
  <si>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</si>
  <si>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</si>
  <si>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</si>
  <si>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</si>
  <si>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</si>
  <si>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</si>
  <si>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</si>
  <si>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</si>
  <si>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</si>
  <si>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</si>
  <si>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</si>
  <si>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</si>
  <si>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</si>
  <si>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</si>
  <si>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</si>
  <si>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</si>
  <si>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</si>
  <si>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</si>
  <si>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</si>
  <si>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</si>
  <si>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</si>
  <si>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</si>
  <si>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</si>
  <si>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</si>
  <si>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</si>
  <si>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</si>
  <si>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</si>
  <si>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</si>
  <si>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</si>
  <si>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</si>
  <si>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</si>
  <si>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</si>
  <si>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</si>
  <si>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</si>
  <si>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</si>
  <si>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</si>
  <si>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</si>
  <si>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</si>
  <si>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</si>
  <si>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</si>
  <si>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</si>
  <si>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</si>
  <si>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</si>
  <si>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</si>
  <si>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</si>
  <si>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</si>
  <si>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</si>
  <si>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</si>
  <si>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</si>
  <si>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</si>
  <si>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</si>
  <si>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</si>
  <si>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</si>
  <si>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</si>
  <si>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</si>
  <si>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</si>
  <si>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</si>
  <si>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</si>
  <si>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</si>
  <si>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</si>
  <si>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</si>
  <si>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</si>
  <si>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</si>
  <si>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</si>
  <si>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</si>
  <si>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</si>
  <si>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</si>
  <si>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</si>
  <si>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</si>
  <si>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</si>
  <si>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</si>
  <si>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</si>
  <si>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</si>
  <si>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</si>
  <si>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</si>
  <si>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</si>
  <si>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</si>
  <si>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</si>
  <si>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</si>
  <si>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</si>
  <si>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</si>
  <si>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</si>
  <si>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</si>
  <si>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</si>
  <si>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</si>
  <si>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</si>
  <si>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</si>
  <si>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</si>
  <si>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</si>
  <si>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</si>
  <si>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</si>
  <si>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</si>
  <si>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</si>
  <si>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</si>
  <si>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</si>
  <si>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</si>
  <si>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</si>
  <si>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</si>
  <si>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</si>
  <si>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</si>
  <si>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</si>
  <si>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</si>
  <si>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</si>
  <si>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</si>
  <si>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</si>
  <si>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</si>
  <si>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</si>
  <si>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</si>
  <si>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</si>
  <si>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</si>
  <si>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</si>
  <si>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</si>
  <si>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</si>
  <si>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</si>
  <si>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</si>
  <si>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</si>
  <si>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</si>
  <si>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</si>
  <si>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</si>
  <si>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</si>
  <si>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</si>
  <si>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</si>
  <si>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</si>
  <si>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</si>
  <si>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</si>
  <si>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</si>
  <si>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</si>
  <si>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</si>
  <si>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</si>
  <si>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</si>
  <si>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</si>
  <si>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</si>
  <si>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</si>
  <si>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</si>
  <si>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</si>
  <si>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</si>
  <si>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</si>
  <si>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</si>
  <si>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</si>
  <si>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</si>
  <si>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</si>
  <si>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</si>
  <si>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</si>
  <si>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</si>
  <si>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</si>
  <si>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</si>
  <si>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</si>
  <si>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</si>
  <si>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</si>
  <si>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</si>
  <si>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</si>
  <si>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</si>
  <si>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</si>
  <si>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</si>
  <si>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</si>
  <si>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</si>
  <si>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</si>
  <si>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</si>
  <si>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</si>
  <si>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</si>
  <si>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</si>
  <si>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</si>
  <si>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</si>
  <si>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</si>
  <si>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</si>
  <si>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</si>
  <si>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</si>
  <si>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</si>
  <si>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</si>
  <si>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</si>
  <si>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</si>
  <si>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</si>
  <si>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</si>
  <si>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</si>
  <si>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</si>
  <si>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</si>
  <si>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</si>
  <si>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</si>
  <si>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</si>
  <si>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</si>
  <si>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</si>
  <si>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</si>
  <si>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</si>
  <si>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</si>
  <si>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</si>
  <si>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</si>
  <si>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</si>
  <si>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</si>
  <si>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</si>
  <si>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</si>
  <si>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</si>
  <si>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</si>
  <si>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</si>
  <si>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</si>
  <si>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</si>
  <si>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</si>
  <si>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</si>
  <si>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</si>
  <si>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</si>
  <si>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</si>
  <si>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</si>
  <si>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</si>
  <si>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</si>
  <si>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</si>
  <si>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</si>
  <si>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</si>
  <si>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</si>
  <si>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</si>
  <si>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</si>
  <si>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</si>
  <si>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</si>
  <si>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</si>
  <si>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</si>
  <si>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</si>
  <si>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</si>
  <si>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</si>
  <si>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</si>
  <si>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</si>
  <si>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</si>
  <si>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</si>
  <si>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</si>
  <si>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</si>
  <si>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</si>
  <si>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</si>
  <si>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</si>
  <si>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</si>
  <si>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</si>
  <si>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</si>
  <si>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</si>
  <si>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</si>
  <si>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</si>
  <si>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</si>
  <si>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</si>
  <si>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</si>
  <si>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</si>
  <si>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</si>
  <si>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</si>
  <si>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</si>
  <si>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</si>
  <si>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</si>
  <si>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</si>
  <si>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</si>
  <si>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</si>
  <si>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</si>
  <si>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</si>
  <si>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</si>
  <si>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</si>
  <si>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</si>
  <si>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</si>
  <si>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</si>
  <si>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</si>
  <si>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</si>
  <si>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</si>
  <si>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</si>
  <si>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</si>
  <si>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</si>
  <si>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</si>
  <si>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</si>
  <si>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</si>
  <si>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</si>
  <si>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</si>
  <si>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</si>
  <si>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</si>
  <si>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</si>
  <si>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</si>
  <si>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</si>
  <si>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</si>
  <si>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</si>
  <si>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</si>
  <si>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</si>
  <si>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</si>
  <si>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</si>
  <si>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</si>
  <si>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</si>
  <si>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</si>
  <si>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</si>
  <si>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</si>
  <si>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</si>
  <si>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</si>
  <si>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</si>
  <si>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</si>
  <si>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</si>
  <si>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</si>
  <si>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</si>
  <si>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</si>
  <si>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</si>
  <si>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</si>
  <si>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</si>
  <si>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</si>
  <si>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</si>
  <si>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</si>
  <si>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</si>
  <si>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</si>
  <si>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</si>
  <si>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</si>
  <si>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</si>
  <si>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</si>
  <si>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</si>
  <si>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</si>
  <si>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</si>
  <si>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</si>
  <si>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</si>
  <si>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</si>
  <si>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</si>
  <si>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</si>
  <si>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</si>
  <si>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</si>
  <si>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</si>
  <si>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</si>
  <si>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</si>
  <si>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</si>
  <si>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</si>
  <si>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</si>
  <si>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</si>
  <si>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</si>
  <si>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</si>
  <si>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</si>
  <si>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</si>
  <si>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</si>
  <si>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</si>
  <si>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</si>
  <si>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</si>
  <si>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</si>
  <si>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</si>
  <si>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</si>
  <si>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</si>
  <si>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</si>
  <si>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</si>
  <si>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</si>
  <si>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</si>
  <si>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</si>
  <si>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</si>
  <si>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</si>
  <si>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</si>
  <si>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</si>
  <si>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</si>
  <si>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</si>
  <si>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</si>
  <si>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</si>
  <si>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</si>
  <si>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</si>
  <si>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</si>
  <si>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</si>
  <si>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</si>
  <si>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</si>
  <si>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</si>
  <si>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</si>
  <si>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</si>
  <si>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</si>
  <si>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</si>
  <si>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</si>
  <si>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</si>
  <si>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</si>
  <si>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</si>
  <si>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</si>
  <si>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</si>
  <si>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</si>
  <si>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</si>
  <si>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</si>
  <si>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</si>
  <si>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</si>
  <si>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</si>
  <si>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</si>
  <si>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</si>
  <si>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</si>
  <si>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</si>
  <si>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</si>
  <si>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</si>
  <si>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</si>
  <si>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</si>
  <si>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</si>
  <si>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</si>
  <si>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</si>
  <si>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</si>
  <si>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</si>
  <si>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</si>
  <si>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</si>
  <si>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</si>
  <si>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</si>
  <si>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</si>
  <si>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</si>
  <si>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</si>
  <si>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</si>
  <si>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</si>
  <si>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</si>
  <si>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</si>
  <si>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</si>
  <si>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</si>
  <si>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</si>
  <si>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</si>
  <si>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</si>
  <si>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</si>
  <si>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</si>
  <si>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</si>
  <si>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</si>
  <si>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</si>
  <si>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</si>
  <si>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</si>
  <si>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</si>
  <si>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</si>
  <si>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</si>
  <si>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</si>
  <si>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</si>
  <si>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</si>
  <si>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</si>
  <si>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</si>
  <si>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</si>
  <si>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</si>
  <si>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</si>
  <si>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</si>
  <si>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</si>
  <si>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</si>
  <si>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</si>
  <si>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</si>
  <si>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</si>
  <si>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</si>
  <si>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</si>
  <si>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</si>
  <si>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</si>
  <si>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</si>
  <si>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</si>
  <si>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</si>
  <si>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</si>
  <si>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</si>
  <si>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</si>
  <si>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</si>
  <si>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</si>
  <si>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</si>
  <si>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</si>
  <si>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</si>
  <si>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</si>
  <si>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</si>
  <si>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</si>
  <si>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</si>
  <si>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</si>
  <si>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</si>
  <si>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</si>
  <si>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</si>
  <si>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</si>
  <si>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</si>
  <si>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</si>
  <si>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</si>
  <si>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</si>
  <si>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</si>
  <si>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</si>
  <si>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</si>
  <si>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</si>
  <si>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</si>
  <si>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</si>
  <si>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</si>
  <si>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</si>
  <si>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</si>
  <si>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</si>
  <si>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</si>
  <si>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</si>
  <si>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</si>
  <si>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</si>
  <si>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</si>
  <si>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</si>
  <si>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</si>
  <si>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</si>
  <si>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</si>
  <si>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</si>
  <si>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</si>
  <si>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</si>
  <si>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</si>
  <si>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</si>
  <si>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</si>
  <si>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</si>
  <si>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</si>
  <si>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</si>
  <si>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</si>
  <si>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</si>
  <si>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</si>
  <si>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</si>
  <si>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</si>
  <si>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</si>
  <si>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</si>
  <si>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</si>
  <si>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</si>
  <si>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</si>
  <si>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</si>
  <si>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</si>
  <si>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</si>
  <si>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</si>
  <si>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</si>
  <si>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</si>
  <si>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</si>
  <si>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</si>
  <si>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</si>
  <si>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</si>
  <si>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</si>
  <si>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</si>
  <si>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</si>
  <si>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</si>
  <si>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</si>
  <si>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</si>
  <si>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</si>
  <si>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</si>
  <si>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</si>
  <si>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</si>
  <si>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</si>
  <si>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</si>
  <si>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</si>
  <si>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</si>
  <si>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</si>
  <si>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</si>
  <si>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</si>
  <si>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</si>
  <si>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</si>
  <si>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</si>
  <si>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</si>
  <si>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</si>
  <si>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</si>
  <si>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</si>
  <si>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</si>
  <si>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</si>
  <si>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</si>
  <si>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</si>
  <si>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</si>
  <si>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</si>
  <si>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</si>
  <si>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</si>
  <si>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</si>
  <si>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</si>
  <si>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</si>
  <si>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</si>
  <si>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</si>
  <si>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</si>
  <si>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</si>
  <si>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</si>
  <si>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</si>
  <si>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</si>
  <si>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</si>
  <si>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</si>
  <si>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</si>
  <si>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</si>
  <si>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</si>
  <si>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</si>
  <si>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</si>
  <si>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</si>
  <si>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</si>
  <si>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</si>
  <si>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</si>
  <si>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</si>
  <si>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</si>
  <si>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</si>
  <si>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</si>
  <si>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</si>
  <si>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</si>
  <si>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</si>
  <si>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</si>
  <si>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</si>
  <si>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</si>
  <si>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</si>
  <si>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</si>
  <si>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</si>
  <si>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</si>
  <si>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</si>
  <si>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</si>
  <si>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</si>
  <si>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</si>
  <si>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</si>
  <si>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</si>
  <si>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</si>
  <si>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</si>
  <si>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</si>
  <si>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</si>
  <si>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</si>
  <si>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</si>
  <si>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</si>
  <si>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</si>
  <si>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</si>
  <si>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</si>
  <si>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</si>
  <si>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</si>
  <si>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</si>
  <si>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</si>
  <si>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</si>
  <si>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</si>
  <si>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</si>
  <si>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</si>
  <si>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</si>
  <si>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</si>
  <si>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</si>
  <si>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</si>
  <si>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</si>
  <si>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</si>
  <si>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</si>
  <si>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</si>
  <si>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</si>
  <si>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</si>
  <si>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</si>
  <si>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</si>
  <si>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</si>
  <si>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</si>
  <si>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</si>
  <si>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</si>
  <si>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</si>
  <si>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</si>
  <si>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</si>
  <si>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</si>
  <si>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</si>
  <si>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</si>
  <si>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</si>
  <si>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</si>
  <si>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</si>
  <si>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</si>
  <si>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</si>
  <si>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</si>
  <si>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</si>
  <si>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</si>
  <si>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</si>
  <si>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</si>
  <si>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</si>
  <si>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</si>
  <si>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</si>
  <si>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</si>
  <si>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</si>
  <si>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</si>
  <si>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</si>
  <si>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</si>
  <si>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</si>
  <si>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</si>
  <si>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</si>
  <si>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</si>
  <si>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</si>
  <si>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</si>
  <si>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</si>
  <si>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</si>
  <si>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</si>
  <si>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</si>
  <si>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</si>
  <si>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</si>
  <si>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</si>
  <si>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</si>
  <si>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</si>
  <si>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</si>
  <si>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</si>
  <si>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</si>
  <si>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</si>
  <si>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</si>
  <si>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</si>
  <si>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</si>
  <si>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</si>
  <si>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</si>
  <si>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</si>
  <si>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</si>
  <si>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</si>
  <si>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</si>
  <si>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</si>
  <si>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</si>
  <si>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</si>
  <si>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</si>
  <si>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</si>
  <si>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</si>
  <si>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</si>
  <si>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</si>
  <si>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</si>
  <si>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</si>
  <si>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</si>
  <si>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</si>
  <si>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</si>
  <si>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</si>
  <si>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</si>
  <si>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</si>
  <si>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</si>
  <si>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</si>
  <si>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</si>
  <si>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</si>
  <si>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</si>
  <si>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</si>
  <si>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</si>
  <si>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</si>
  <si>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</si>
  <si>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</si>
  <si>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</si>
  <si>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</si>
  <si>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</si>
  <si>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</si>
  <si>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</si>
  <si>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</si>
  <si>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</si>
  <si>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</si>
  <si>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</si>
  <si>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</si>
  <si>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</si>
  <si>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</si>
  <si>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</si>
  <si>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</si>
  <si>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</si>
  <si>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</si>
  <si>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</si>
  <si>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</si>
  <si>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</si>
  <si>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</si>
  <si>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</si>
  <si>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</si>
  <si>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</si>
  <si>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</si>
  <si>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</si>
  <si>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</si>
  <si>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</si>
  <si>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</si>
  <si>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</si>
  <si>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</si>
  <si>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</si>
  <si>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</si>
  <si>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</si>
  <si>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</si>
  <si>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</si>
  <si>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</si>
  <si>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</si>
  <si>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</si>
  <si>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</si>
  <si>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</si>
  <si>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</si>
  <si>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</si>
  <si>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</si>
  <si>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</si>
  <si>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</si>
  <si>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</si>
  <si>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</si>
  <si>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</si>
  <si>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</si>
  <si>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</si>
  <si>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</si>
  <si>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</si>
  <si>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</si>
  <si>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</si>
  <si>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</si>
  <si>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</si>
  <si>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</si>
  <si>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</si>
  <si>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</si>
  <si>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</si>
  <si>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</si>
  <si>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</si>
  <si>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</si>
  <si>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</si>
  <si>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</si>
  <si>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</si>
  <si>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</si>
  <si>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</si>
  <si>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</si>
  <si>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</si>
  <si>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</si>
  <si>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</si>
  <si>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</si>
  <si>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</si>
  <si>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</si>
  <si>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</si>
  <si>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</si>
  <si>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</si>
  <si>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</si>
  <si>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</si>
  <si>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</si>
  <si>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</si>
  <si>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</si>
  <si>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</si>
  <si>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</si>
  <si>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</si>
  <si>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</si>
  <si>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</si>
  <si>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</si>
  <si>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</si>
  <si>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</si>
  <si>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</si>
  <si>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</si>
  <si>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</si>
  <si>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</si>
  <si>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</si>
  <si>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</si>
  <si>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</si>
  <si>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</si>
  <si>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</si>
  <si>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</si>
  <si>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</si>
  <si>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</si>
  <si>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</si>
  <si>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</si>
  <si>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</si>
  <si>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</si>
  <si>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</si>
  <si>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</si>
  <si>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</si>
  <si>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</si>
  <si>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</si>
  <si>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</si>
  <si>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</si>
  <si>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</si>
  <si>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</si>
  <si>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</si>
  <si>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</si>
  <si>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</si>
  <si>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</si>
  <si>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</si>
  <si>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</si>
  <si>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</si>
  <si>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</si>
  <si>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</si>
  <si>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</si>
  <si>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</si>
  <si>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</si>
  <si>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</si>
  <si>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</si>
  <si>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</si>
  <si>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</si>
  <si>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</si>
  <si>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</si>
  <si>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</si>
  <si>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</si>
  <si>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</si>
  <si>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</si>
  <si>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</si>
  <si>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</si>
  <si>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</si>
  <si>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</si>
  <si>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</si>
  <si>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</si>
  <si>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</si>
  <si>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</si>
  <si>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</si>
  <si>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</si>
  <si>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</si>
  <si>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</si>
  <si>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</si>
  <si>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</si>
  <si>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</si>
  <si>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</si>
  <si>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</si>
  <si>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</si>
  <si>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</si>
  <si>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</si>
  <si>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</si>
  <si>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</si>
  <si>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</si>
  <si>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</si>
  <si>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</si>
  <si>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</si>
  <si>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</si>
  <si>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</si>
  <si>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</si>
  <si>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</si>
  <si>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</si>
  <si>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</si>
  <si>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</si>
  <si>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</si>
  <si>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</si>
  <si>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</si>
  <si>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</si>
  <si>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</si>
  <si>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</si>
  <si>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</si>
  <si>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</si>
  <si>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</si>
  <si>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</si>
  <si>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</si>
  <si>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</si>
  <si>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</si>
  <si>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</si>
  <si>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</si>
  <si>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</si>
  <si>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</si>
  <si>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</si>
  <si>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</si>
  <si>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</si>
  <si>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</si>
  <si>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</si>
  <si>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</si>
  <si>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</si>
  <si>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</si>
  <si>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</si>
  <si>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</si>
  <si>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</si>
  <si>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</si>
  <si>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</si>
  <si>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</si>
  <si>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</si>
  <si>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</si>
  <si>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</si>
  <si>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</si>
  <si>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</si>
  <si>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</si>
  <si>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</si>
  <si>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</si>
  <si>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</si>
  <si>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</si>
  <si>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</si>
  <si>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</si>
  <si>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</si>
  <si>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</si>
  <si>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</si>
  <si>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</si>
  <si>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</si>
  <si>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</si>
  <si>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</si>
  <si>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</si>
  <si>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</si>
  <si>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</si>
  <si>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</si>
  <si>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</si>
  <si>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</si>
  <si>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</si>
  <si>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</si>
  <si>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</si>
  <si>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</si>
  <si>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</si>
  <si>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</si>
  <si>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</si>
  <si>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</si>
  <si>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</si>
  <si>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</si>
  <si>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</si>
  <si>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</si>
  <si>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</si>
  <si>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</si>
  <si>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</si>
  <si>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</si>
  <si>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</si>
  <si>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</si>
  <si>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</si>
  <si>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</si>
  <si>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</si>
  <si>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</si>
  <si>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</si>
  <si>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</si>
  <si>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</si>
  <si>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</si>
  <si>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</si>
  <si>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</si>
  <si>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</si>
  <si>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</si>
  <si>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</si>
  <si>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</si>
  <si>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</si>
  <si>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</si>
  <si>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</si>
  <si>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</si>
  <si>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</si>
  <si>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</si>
  <si>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</si>
  <si>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</si>
  <si>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</si>
  <si>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</si>
  <si>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</si>
  <si>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</si>
  <si>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</si>
  <si>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</si>
  <si>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</si>
  <si>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</si>
  <si>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</si>
  <si>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</si>
  <si>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</si>
  <si>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</si>
  <si>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</si>
  <si>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</si>
  <si>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</si>
  <si>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</si>
  <si>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</si>
  <si>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</si>
  <si>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</si>
  <si>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</si>
  <si>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</si>
  <si>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</si>
  <si>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</si>
  <si>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</si>
  <si>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</si>
  <si>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</si>
  <si>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</si>
  <si>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</si>
  <si>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</si>
  <si>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</si>
  <si>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</si>
  <si>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</si>
  <si>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</si>
  <si>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</si>
  <si>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</si>
  <si>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</si>
  <si>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</si>
  <si>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</si>
  <si>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</si>
  <si>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</si>
  <si>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</si>
  <si>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</si>
  <si>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</si>
  <si>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</si>
  <si>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</si>
  <si>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</si>
  <si>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</si>
  <si>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</si>
  <si>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</si>
  <si>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</si>
  <si>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</si>
  <si>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</si>
  <si>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</si>
  <si>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</si>
  <si>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</si>
  <si>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</si>
  <si>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</si>
  <si>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</si>
  <si>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</si>
  <si>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</si>
  <si>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</si>
  <si>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</si>
  <si>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</si>
  <si>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</si>
  <si>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</si>
  <si>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</si>
  <si>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</si>
  <si>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</si>
  <si>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</si>
  <si>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</si>
  <si>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</si>
  <si>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</si>
  <si>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</si>
  <si>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</si>
  <si>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</si>
  <si>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</si>
  <si>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</si>
  <si>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</si>
  <si>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</si>
  <si>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</si>
  <si>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</si>
  <si>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</si>
  <si>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</si>
  <si>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</si>
  <si>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</si>
  <si>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</si>
  <si>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</si>
  <si>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</si>
  <si>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</si>
  <si>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</si>
  <si>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</si>
  <si>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</si>
  <si>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</si>
  <si>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</si>
  <si>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</si>
  <si>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</si>
  <si>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</si>
  <si>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</si>
  <si>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</si>
  <si>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</si>
  <si>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</si>
  <si>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</si>
  <si>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</si>
  <si>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</si>
  <si>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</si>
  <si>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</si>
  <si>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</si>
  <si>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</si>
  <si>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</si>
  <si>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</si>
  <si>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</si>
  <si>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</si>
  <si>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</si>
  <si>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</si>
  <si>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</si>
  <si>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</si>
  <si>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</si>
  <si>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</si>
  <si>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</si>
  <si>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</si>
  <si>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</si>
  <si>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</si>
  <si>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</si>
  <si>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</si>
  <si>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</si>
  <si>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</si>
  <si>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</si>
  <si>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</si>
  <si>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</si>
  <si>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</si>
  <si>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</si>
  <si>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</si>
  <si>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</si>
  <si>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</si>
  <si>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</si>
  <si>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</si>
  <si>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</si>
  <si>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</si>
  <si>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</si>
  <si>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</si>
  <si>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</si>
  <si>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</si>
  <si>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</si>
  <si>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</si>
  <si>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</si>
  <si>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</si>
  <si>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</si>
  <si>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</si>
  <si>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</si>
  <si>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</si>
  <si>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</si>
  <si>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</si>
  <si>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</si>
  <si>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</si>
  <si>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</si>
  <si>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</si>
  <si>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</si>
  <si>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</si>
  <si>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</si>
  <si>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</si>
  <si>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</si>
  <si>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</si>
  <si>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</si>
  <si>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</si>
  <si>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</si>
  <si>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</si>
  <si>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</si>
  <si>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</si>
  <si>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</si>
  <si>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</si>
  <si>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</si>
  <si>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</si>
  <si>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</si>
  <si>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</si>
  <si>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</si>
  <si>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</si>
  <si>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</si>
  <si>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</si>
  <si>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</si>
  <si>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</si>
  <si>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</si>
  <si>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</si>
  <si>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</si>
  <si>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</si>
  <si>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</si>
  <si>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</si>
  <si>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</si>
  <si>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</si>
  <si>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</si>
  <si>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</si>
  <si>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</si>
  <si>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</si>
  <si>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</si>
  <si>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</si>
  <si>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</si>
  <si>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</si>
  <si>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</si>
  <si>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</si>
  <si>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</si>
  <si>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</si>
  <si>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</si>
  <si>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</si>
  <si>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</si>
  <si>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</si>
  <si>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</si>
  <si>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</si>
  <si>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</si>
  <si>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</si>
  <si>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</si>
  <si>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</si>
  <si>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</si>
  <si>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</si>
  <si>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</si>
  <si>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</si>
  <si>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</si>
  <si>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</si>
  <si>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</si>
  <si>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</si>
  <si>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</si>
  <si>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</si>
  <si>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</si>
  <si>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</si>
  <si>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</si>
  <si>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</si>
  <si>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</si>
  <si>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</si>
  <si>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</si>
  <si>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</si>
  <si>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</si>
  <si>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</si>
  <si>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</si>
  <si>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</si>
  <si>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</si>
  <si>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</si>
  <si>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</si>
  <si>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</si>
  <si>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</si>
  <si>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</si>
  <si>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</si>
  <si>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</si>
  <si>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</si>
  <si>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</si>
  <si>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</si>
  <si>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</si>
  <si>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</si>
  <si>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</si>
  <si>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</si>
  <si>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</si>
  <si>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</si>
  <si>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</si>
  <si>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</si>
  <si>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</si>
  <si>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</si>
  <si>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</si>
  <si>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</si>
  <si>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</si>
  <si>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</si>
  <si>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</si>
  <si>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</si>
  <si>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</si>
  <si>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</si>
  <si>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</si>
  <si>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</si>
  <si>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</si>
  <si>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</si>
  <si>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</si>
  <si>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</si>
  <si>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</si>
  <si>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</si>
  <si>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</si>
  <si>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</si>
  <si>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</si>
  <si>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</si>
  <si>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</si>
  <si>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</si>
  <si>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</si>
  <si>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</si>
  <si>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</si>
  <si>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</si>
  <si>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</si>
  <si>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</si>
  <si>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</si>
  <si>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</si>
  <si>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</si>
  <si>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</si>
  <si>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</si>
  <si>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</si>
  <si>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</si>
  <si>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</si>
  <si>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</si>
  <si>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</si>
  <si>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</si>
  <si>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</si>
  <si>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</si>
  <si>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</si>
  <si>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</si>
  <si>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</si>
  <si>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</si>
  <si>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</si>
  <si>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</si>
  <si>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</si>
  <si>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</si>
  <si>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</si>
  <si>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</si>
  <si>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</si>
  <si>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</si>
  <si>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</si>
  <si>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</si>
  <si>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</si>
  <si>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</si>
  <si>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</si>
  <si>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</si>
  <si>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</si>
  <si>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</si>
  <si>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</si>
  <si>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</si>
  <si>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</si>
  <si>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</si>
  <si>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</si>
  <si>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</si>
  <si>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</si>
  <si>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</si>
  <si>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</si>
  <si>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</si>
  <si>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</si>
  <si>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</si>
  <si>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</si>
  <si>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</si>
  <si>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</si>
  <si>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</si>
  <si>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</si>
  <si>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</si>
  <si>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</si>
  <si>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</si>
  <si>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</si>
  <si>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</si>
  <si>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</si>
  <si>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</si>
  <si>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</si>
  <si>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</si>
  <si>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</si>
  <si>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</si>
  <si>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</si>
  <si>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</si>
  <si>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</si>
  <si>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</si>
  <si>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</si>
  <si>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</si>
  <si>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</si>
  <si>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</si>
  <si>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</si>
  <si>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</si>
  <si>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</si>
  <si>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</si>
  <si>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</si>
  <si>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</si>
  <si>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</si>
  <si>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</si>
  <si>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</si>
  <si>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</si>
  <si>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</si>
  <si>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</si>
  <si>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</si>
  <si>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</si>
  <si>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</si>
  <si>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</si>
  <si>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</si>
  <si>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</si>
  <si>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</si>
  <si>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</si>
  <si>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</si>
  <si>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</si>
  <si>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</si>
  <si>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</si>
  <si>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</si>
  <si>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</si>
  <si>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</si>
  <si>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</si>
  <si>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</si>
  <si>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</si>
  <si>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</si>
  <si>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</si>
  <si>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</si>
  <si>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</si>
  <si>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</si>
  <si>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</si>
  <si>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</si>
  <si>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</si>
  <si>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</si>
  <si>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</si>
  <si>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</si>
  <si>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</si>
  <si>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</si>
  <si>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</si>
  <si>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</si>
  <si>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</si>
  <si>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</si>
  <si>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</si>
  <si>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</si>
  <si>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</si>
  <si>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</si>
  <si>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</si>
  <si>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</si>
  <si>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</si>
  <si>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</si>
  <si>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</si>
  <si>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</si>
  <si>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</si>
  <si>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</si>
  <si>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</si>
  <si>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</si>
  <si>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</si>
  <si>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</si>
  <si>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</si>
  <si>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</si>
  <si>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</si>
  <si>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</si>
  <si>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</si>
  <si>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</si>
  <si>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</si>
  <si>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</si>
  <si>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</si>
  <si>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</si>
  <si>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</si>
  <si>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</si>
  <si>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</si>
  <si>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</si>
  <si>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</si>
  <si>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</si>
  <si>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</si>
  <si>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</si>
  <si>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</si>
  <si>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</si>
  <si>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</si>
  <si>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</si>
  <si>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</si>
  <si>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</si>
  <si>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</si>
  <si>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</si>
  <si>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</si>
  <si>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</si>
  <si>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</si>
  <si>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</si>
  <si>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</si>
  <si>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</si>
  <si>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</si>
  <si>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</si>
  <si>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</si>
  <si>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</si>
  <si>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</si>
  <si>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</si>
  <si>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</si>
  <si>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</si>
  <si>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</si>
  <si>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</si>
  <si>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</si>
  <si>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</si>
  <si>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</si>
  <si>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</si>
  <si>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</si>
  <si>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</si>
  <si>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</si>
  <si>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</si>
  <si>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</si>
  <si>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</si>
  <si>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</si>
  <si>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</si>
  <si>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</si>
  <si>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</si>
  <si>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</si>
  <si>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</si>
  <si>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</si>
  <si>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</si>
  <si>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</si>
  <si>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</si>
  <si>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</si>
  <si>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</si>
  <si>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</si>
  <si>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</si>
  <si>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</si>
  <si>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</si>
  <si>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</si>
  <si>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</si>
  <si>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</si>
  <si>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</si>
  <si>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</si>
  <si>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</si>
  <si>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</si>
  <si>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</si>
  <si>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</si>
  <si>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</si>
  <si>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</si>
  <si>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</si>
  <si>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</si>
  <si>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</si>
  <si>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</si>
  <si>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</si>
  <si>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</si>
  <si>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</si>
  <si>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</si>
  <si>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</si>
  <si>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</si>
  <si>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</si>
  <si>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</si>
  <si>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</si>
  <si>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</si>
  <si>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</si>
  <si>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</si>
  <si>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</si>
  <si>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</si>
  <si>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</si>
  <si>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</si>
  <si>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</si>
  <si>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</si>
  <si>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</si>
  <si>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</si>
  <si>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</si>
  <si>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</si>
  <si>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</si>
  <si>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</si>
  <si>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</si>
  <si>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</si>
  <si>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</si>
  <si>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</si>
  <si>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</si>
  <si>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</si>
  <si>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</si>
  <si>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</si>
  <si>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</si>
  <si>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</si>
  <si>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</si>
  <si>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</si>
  <si>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</si>
  <si>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</si>
  <si>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</si>
  <si>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</si>
  <si>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</si>
  <si>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</si>
  <si>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</si>
  <si>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</si>
  <si>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</si>
  <si>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</si>
  <si>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</si>
  <si>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</si>
  <si>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</si>
  <si>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</si>
  <si>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</si>
  <si>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</si>
  <si>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</si>
  <si>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</si>
  <si>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</si>
  <si>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</si>
  <si>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</si>
  <si>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</si>
  <si>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</si>
  <si>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</si>
  <si>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</si>
  <si>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</si>
  <si>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</si>
  <si>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</si>
  <si>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</si>
  <si>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</si>
  <si>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</si>
  <si>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</si>
  <si>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</si>
  <si>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</si>
  <si>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</si>
  <si>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</si>
  <si>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</si>
  <si>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</si>
  <si>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</si>
  <si>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</si>
  <si>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</si>
  <si>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</si>
  <si>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</si>
  <si>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</si>
  <si>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</si>
  <si>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</si>
  <si>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</si>
  <si>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</si>
  <si>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</si>
  <si>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</si>
  <si>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</si>
  <si>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</si>
  <si>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</si>
  <si>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</si>
  <si>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</si>
  <si>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</si>
  <si>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</si>
  <si>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</si>
  <si>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</si>
  <si>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</si>
  <si>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</si>
  <si>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</si>
  <si>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</si>
  <si>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</si>
  <si>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</si>
  <si>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</si>
  <si>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</si>
  <si>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</si>
  <si>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</si>
  <si>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</si>
  <si>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</si>
  <si>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</si>
  <si>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</si>
  <si>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</si>
  <si>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</si>
  <si>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</si>
  <si>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</si>
  <si>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</si>
  <si>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</si>
  <si>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</si>
  <si>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</si>
  <si>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</si>
  <si>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</si>
  <si>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</si>
  <si>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</si>
  <si>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</si>
  <si>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</si>
  <si>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</si>
  <si>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</si>
  <si>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</si>
  <si>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</si>
  <si>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</si>
  <si>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</si>
  <si>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</si>
  <si>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</si>
  <si>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</si>
  <si>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</si>
  <si>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</si>
  <si>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</si>
  <si>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</si>
  <si>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</si>
  <si>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</si>
  <si>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</si>
  <si>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</si>
  <si>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</si>
  <si>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</si>
  <si>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</si>
  <si>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</si>
  <si>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</si>
  <si>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</si>
  <si>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</si>
  <si>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</si>
  <si>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</si>
  <si>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</si>
  <si>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</si>
  <si>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</si>
  <si>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</si>
  <si>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</si>
  <si>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</si>
  <si>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</si>
  <si>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</si>
  <si>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</si>
  <si>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</si>
  <si>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</si>
  <si>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</si>
  <si>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</si>
  <si>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</si>
  <si>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</si>
  <si>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</si>
  <si>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</si>
  <si>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</si>
  <si>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</si>
  <si>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</si>
  <si>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</si>
  <si>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</si>
  <si>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</si>
  <si>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</si>
  <si>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</si>
  <si>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</si>
  <si>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</si>
  <si>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</si>
  <si>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</si>
  <si>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</si>
  <si>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</si>
  <si>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</si>
  <si>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</si>
  <si>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</si>
  <si>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</si>
  <si>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</si>
  <si>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</si>
  <si>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</si>
  <si>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</si>
  <si>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</si>
  <si>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</si>
  <si>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</si>
  <si>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</si>
  <si>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</si>
  <si>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</si>
  <si>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</si>
  <si>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</si>
  <si>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</si>
  <si>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</si>
  <si>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</si>
  <si>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</si>
  <si>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</si>
  <si>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</si>
  <si>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</si>
  <si>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</si>
  <si>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</si>
  <si>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</si>
  <si>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</si>
  <si>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</si>
  <si>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</si>
  <si>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</si>
  <si>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</si>
  <si>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</si>
  <si>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</si>
  <si>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</si>
  <si>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</si>
  <si>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</si>
  <si>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</si>
  <si>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</si>
  <si>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</si>
  <si>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</si>
  <si>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</si>
  <si>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</si>
  <si>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</si>
  <si>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</si>
  <si>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</si>
  <si>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</si>
  <si>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</si>
  <si>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</si>
  <si>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</si>
  <si>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</si>
  <si>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</si>
  <si>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</si>
  <si>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</si>
  <si>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</si>
  <si>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</si>
  <si>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</si>
  <si>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</si>
  <si>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</si>
  <si>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</si>
  <si>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</si>
  <si>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</si>
  <si>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</si>
  <si>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</si>
  <si>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</si>
  <si>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</si>
  <si>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</si>
  <si>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</si>
  <si>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</si>
  <si>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</si>
  <si>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</si>
  <si>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</si>
  <si>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</si>
  <si>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</si>
  <si>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</si>
  <si>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</si>
  <si>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</si>
  <si>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</si>
  <si>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</si>
  <si>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</si>
  <si>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</si>
  <si>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</si>
  <si>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</si>
  <si>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</si>
  <si>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</si>
  <si>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</si>
  <si>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</si>
  <si>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</si>
  <si>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</si>
  <si>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</si>
  <si>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</si>
  <si>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</si>
  <si>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</si>
  <si>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</si>
  <si>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</si>
  <si>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</si>
  <si>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</si>
  <si>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</si>
  <si>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</si>
  <si>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</si>
  <si>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</si>
  <si>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</si>
  <si>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</si>
  <si>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</si>
  <si>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</si>
  <si>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</si>
  <si>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</si>
  <si>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</si>
  <si>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</si>
  <si>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</si>
  <si>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</si>
  <si>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</si>
  <si>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</si>
  <si>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</si>
  <si>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</si>
  <si>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</si>
  <si>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</si>
  <si>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</si>
  <si>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</si>
  <si>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</si>
  <si>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</si>
  <si>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</si>
  <si>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</si>
  <si>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</si>
  <si>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</si>
  <si>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</si>
  <si>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</si>
  <si>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</si>
  <si>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</si>
  <si>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</si>
  <si>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</si>
  <si>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</si>
  <si>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</si>
  <si>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</si>
  <si>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</si>
  <si>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</si>
  <si>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</si>
  <si>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</si>
  <si>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</si>
  <si>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</si>
  <si>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</si>
  <si>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</si>
  <si>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</si>
  <si>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</si>
  <si>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</si>
  <si>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</si>
  <si>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</si>
  <si>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</si>
  <si>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</si>
  <si>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</si>
  <si>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</si>
  <si>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</si>
  <si>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</si>
  <si>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</si>
  <si>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</si>
  <si>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</si>
  <si>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</si>
  <si>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</si>
  <si>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</si>
  <si>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</si>
  <si>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</si>
  <si>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</si>
  <si>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</si>
  <si>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</si>
  <si>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</si>
  <si>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</si>
  <si>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</si>
  <si>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</si>
  <si>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</si>
  <si>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</si>
  <si>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</si>
  <si>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</si>
  <si>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</si>
  <si>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</si>
  <si>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</si>
  <si>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</si>
  <si>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</si>
  <si>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</si>
  <si>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</si>
  <si>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</si>
  <si>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</si>
  <si>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</si>
  <si>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</si>
  <si>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</si>
  <si>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</si>
  <si>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</si>
  <si>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</si>
  <si>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</si>
  <si>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</si>
  <si>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</si>
  <si>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</si>
  <si>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</si>
  <si>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</si>
  <si>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</si>
  <si>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</si>
  <si>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</si>
  <si>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</si>
  <si>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</si>
  <si>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</si>
  <si>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</si>
  <si>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</si>
  <si>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</si>
  <si>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</si>
  <si>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</si>
  <si>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</si>
  <si>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</si>
  <si>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</si>
  <si>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</si>
  <si>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</si>
  <si>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</si>
  <si>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</si>
  <si>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</si>
  <si>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</si>
  <si>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</si>
  <si>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</si>
  <si>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</si>
  <si>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</si>
  <si>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</si>
  <si>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</si>
  <si>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</si>
  <si>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</si>
  <si>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</si>
  <si>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</si>
  <si>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</si>
  <si>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</si>
  <si>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</si>
  <si>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</si>
  <si>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</si>
  <si>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</si>
  <si>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</si>
  <si>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</si>
  <si>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</si>
  <si>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</si>
  <si>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</si>
  <si>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</si>
  <si>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</si>
  <si>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</si>
  <si>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</si>
  <si>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</si>
  <si>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</si>
  <si>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</si>
  <si>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</si>
  <si>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</si>
  <si>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</si>
  <si>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</si>
  <si>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</si>
  <si>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</si>
  <si>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</si>
  <si>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</si>
  <si>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</si>
  <si>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</si>
  <si>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</si>
  <si>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</si>
  <si>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</si>
  <si>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</si>
  <si>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</si>
  <si>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</si>
  <si>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</si>
  <si>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</si>
  <si>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</si>
  <si>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</si>
  <si>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</si>
  <si>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</si>
  <si>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</si>
  <si>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</si>
  <si>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</si>
  <si>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</si>
  <si>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</si>
  <si>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</si>
  <si>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</si>
  <si>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</si>
  <si>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</si>
  <si>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</si>
  <si>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</si>
  <si>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</si>
  <si>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</si>
  <si>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</si>
  <si>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</si>
  <si>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</si>
  <si>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</si>
  <si>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</si>
  <si>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</si>
  <si>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</si>
  <si>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</si>
  <si>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</si>
  <si>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</si>
  <si>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</si>
  <si>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</si>
  <si>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</si>
  <si>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</si>
  <si>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</si>
  <si>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</si>
  <si>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</si>
  <si>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</si>
  <si>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</si>
  <si>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</si>
  <si>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</si>
  <si>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</si>
  <si>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</si>
  <si>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</si>
  <si>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</si>
  <si>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</si>
  <si>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</si>
  <si>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</si>
  <si>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</si>
  <si>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</si>
  <si>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</si>
  <si>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</si>
  <si>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</si>
  <si>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</si>
  <si>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</si>
  <si>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</si>
  <si>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</si>
  <si>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</si>
  <si>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</si>
  <si>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</si>
  <si>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</si>
  <si>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</si>
  <si>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</si>
  <si>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</si>
  <si>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</si>
  <si>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</si>
  <si>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</si>
  <si>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</si>
  <si>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</si>
  <si>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</si>
  <si>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</si>
  <si>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</si>
  <si>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</si>
  <si>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</si>
  <si>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</si>
  <si>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</si>
  <si>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</si>
  <si>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</si>
  <si>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</si>
  <si>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</si>
  <si>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</si>
  <si>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</si>
  <si>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</si>
  <si>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</si>
  <si>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</si>
  <si>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</si>
  <si>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</si>
  <si>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</si>
  <si>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</si>
  <si>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</si>
  <si>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</si>
  <si>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</si>
  <si>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</si>
  <si>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</si>
  <si>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</si>
  <si>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</si>
  <si>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</si>
  <si>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</si>
  <si>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</si>
  <si>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</si>
  <si>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</si>
  <si>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</si>
  <si>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</si>
  <si>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</si>
  <si>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</si>
  <si>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</si>
  <si>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</si>
  <si>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</si>
  <si>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</si>
  <si>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</si>
  <si>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</si>
  <si>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</si>
  <si>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</si>
  <si>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</si>
  <si>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</si>
  <si>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</si>
  <si>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</si>
  <si>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</si>
  <si>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</si>
  <si>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</si>
  <si>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</si>
  <si>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</si>
  <si>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</si>
  <si>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</si>
  <si>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</si>
  <si>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</si>
  <si>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</si>
  <si>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</si>
  <si>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</si>
  <si>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</si>
  <si>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</si>
  <si>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</si>
  <si>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</si>
  <si>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</si>
  <si>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</si>
  <si>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</si>
  <si>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</si>
  <si>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</si>
  <si>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</si>
  <si>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</si>
  <si>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</si>
  <si>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</si>
  <si>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</si>
  <si>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</si>
  <si>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</si>
  <si>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</si>
  <si>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</si>
  <si>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</si>
  <si>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</si>
  <si>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</si>
  <si>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</si>
  <si>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</si>
  <si>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</si>
  <si>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</si>
  <si>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</si>
  <si>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</si>
  <si>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</si>
  <si>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</si>
  <si>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</si>
  <si>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</si>
  <si>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</si>
  <si>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</si>
  <si>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</si>
  <si>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</si>
  <si>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</si>
  <si>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</si>
  <si>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</si>
  <si>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</si>
  <si>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</si>
  <si>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</si>
  <si>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</si>
  <si>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</si>
  <si>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</si>
  <si>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</si>
  <si>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</si>
  <si>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</si>
  <si>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</si>
  <si>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</si>
  <si>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</si>
  <si>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</si>
  <si>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</si>
  <si>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</si>
  <si>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</si>
  <si>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</si>
  <si>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</si>
  <si>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</si>
  <si>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</si>
  <si>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</si>
  <si>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</si>
  <si>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</si>
  <si>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</si>
  <si>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</si>
  <si>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</si>
  <si>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</si>
  <si>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</si>
  <si>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</si>
  <si>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</si>
  <si>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</si>
  <si>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</si>
  <si>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</si>
  <si>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</si>
  <si>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</si>
  <si>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</si>
  <si>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</si>
  <si>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</si>
  <si>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</si>
  <si>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</si>
  <si>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</si>
  <si>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</si>
  <si>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</si>
  <si>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</si>
  <si>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</si>
  <si>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</si>
  <si>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</si>
  <si>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</si>
  <si>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</si>
  <si>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</si>
  <si>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</si>
  <si>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</si>
  <si>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</si>
  <si>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</si>
  <si>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</si>
  <si>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</si>
  <si>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</si>
  <si>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</si>
  <si>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</si>
  <si>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</si>
  <si>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</si>
  <si>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</si>
  <si>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</si>
  <si>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</si>
  <si>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</si>
  <si>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</si>
  <si>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</si>
  <si>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</si>
  <si>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</si>
  <si>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</si>
  <si>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</si>
  <si>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</si>
  <si>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</si>
  <si>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</si>
  <si>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</si>
  <si>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</si>
  <si>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</si>
  <si>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</si>
  <si>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</si>
  <si>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</si>
  <si>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</si>
  <si>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</si>
  <si>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</si>
  <si>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</si>
  <si>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</si>
  <si>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</si>
  <si>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</si>
  <si>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</si>
  <si>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</si>
  <si>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</si>
  <si>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</si>
  <si>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</si>
  <si>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</si>
  <si>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</si>
  <si>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</si>
  <si>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</si>
  <si>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</si>
  <si>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</si>
  <si>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</si>
  <si>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</si>
  <si>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</si>
  <si>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</si>
  <si>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</si>
  <si>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</si>
  <si>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</si>
  <si>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</si>
  <si>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</si>
  <si>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</si>
  <si>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</si>
  <si>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</si>
  <si>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</si>
  <si>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</si>
  <si>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</si>
  <si>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</si>
  <si>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</si>
  <si>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</si>
  <si>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</si>
  <si>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</si>
  <si>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</si>
  <si>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</si>
  <si>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</si>
  <si>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</si>
  <si>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ERMINIO</t>
  </si>
  <si>
    <t>Emerson informa que permanece a luz de erro esta acesa direto mesmo rebotando o equipamento.</t>
  </si>
  <si>
    <t>PEDRO</t>
  </si>
  <si>
    <t>HUBProdemge</t>
  </si>
  <si>
    <t xml:space="preserve">Aparelhos da operadora estavam desligados. Ao questionar o motivo, o mesmo foi informado que devido a infiltrações na parede, os aparelhos foram desligados. O técnico efetuou religamento dos aparelhos.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</si>
</sst>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14499</v>
      </c>
      <c r="D3" s="82" t="s">
        <v>376</v>
      </c>
      <c r="E3" s="78" t="s">
        <v>454</v>
      </c>
      <c r="F3" s="78" t="s">
        <v>2107</v>
      </c>
      <c r="G3" s="78" t="s">
        <v>6748</v>
      </c>
      <c r="H3" s="78" t="s">
        <v>455</v>
      </c>
      <c r="I3" s="78" t="s">
        <v>456</v>
      </c>
      <c r="J3" s="81" t="s">
        <v>0</v>
      </c>
      <c r="K3" s="81" t="s">
        <v>6739</v>
      </c>
      <c r="L3" s="81" t="s">
        <v>675</v>
      </c>
      <c r="M3" s="81" t="s">
        <v>17595</v>
      </c>
      <c r="N3" s="76" t="s">
        <v>8</v>
      </c>
      <c r="O3" s="76" t="s">
        <v>13897</v>
      </c>
      <c r="P3" s="76" t="s">
        <v>460</v>
      </c>
      <c r="Q3" s="76" t="s">
        <v>459</v>
      </c>
      <c r="R3" s="76" t="s">
        <v>157</v>
      </c>
      <c r="S3" s="65" t="s">
        <v>14119</v>
      </c>
      <c r="T3" s="76" t="s">
        <v>10</v>
      </c>
      <c r="U3" s="64" t="s">
        <v>9</v>
      </c>
      <c r="V3" s="77" t="s">
        <v>159</v>
      </c>
      <c r="W3" s="77" t="s">
        <v>4164</v>
      </c>
      <c r="X3" s="64" t="s">
        <v>219</v>
      </c>
      <c r="Y3" s="78" t="s">
        <v>6</v>
      </c>
      <c r="Z3" s="78" t="s">
        <v>1</v>
      </c>
      <c r="AA3" s="79" t="s">
        <v>448</v>
      </c>
      <c r="AB3" s="79" t="s">
        <v>449</v>
      </c>
      <c r="AC3" s="248" t="s">
        <v>16260</v>
      </c>
      <c r="AD3" s="80" t="s">
        <v>2</v>
      </c>
      <c r="AE3" s="80" t="s">
        <v>6747</v>
      </c>
      <c r="AF3" s="80" t="s">
        <v>13459</v>
      </c>
      <c r="AG3" s="80" t="s">
        <v>20563</v>
      </c>
      <c r="AH3" s="80" t="s">
        <v>19137</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15227</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15227</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20587</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11973</v>
      </c>
      <c r="AN38" s="96" t="s">
        <v>13039</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9167</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15227</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11973</v>
      </c>
      <c r="AN60" s="95" t="s">
        <v>13493</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15233</v>
      </c>
      <c r="AN76" s="95" t="s">
        <v>15958</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13500</v>
      </c>
      <c r="AS78" s="95" t="s">
        <v>13546</v>
      </c>
      <c r="AT78" s="13">
        <v>41278</v>
      </c>
      <c r="AU78" s="13">
        <v>41283</v>
      </c>
      <c r="AV78" s="36" t="s">
        <v>8445</v>
      </c>
      <c r="AW78" s="95" t="s">
        <v>13500</v>
      </c>
      <c r="AX78" s="95" t="s">
        <v>13546</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14019</v>
      </c>
      <c r="AN80" s="95" t="s">
        <v>14774</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15227</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11973</v>
      </c>
      <c r="AN84" s="95" t="s">
        <v>15127</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15227</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15411</v>
      </c>
      <c r="AN94" s="95" t="s">
        <v>13493</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15227</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15227</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15227</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15227</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15227</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15227</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15227</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9164</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15227</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15227</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15227</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15227</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15227</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15227</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15227</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15227</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15227</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15830</v>
      </c>
      <c r="AM172" s="96" t="s">
        <v>20325</v>
      </c>
      <c r="AN172" s="96" t="s">
        <v>20401</v>
      </c>
      <c r="AO172" s="44">
        <v>41509</v>
      </c>
      <c r="AP172" s="44">
        <v>41514</v>
      </c>
      <c r="AQ172" s="157" t="s">
        <v>15830</v>
      </c>
      <c r="AR172" s="96" t="s">
        <v>15232</v>
      </c>
      <c r="AS172" s="96" t="s">
        <v>20536</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14000</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11980</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9213</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15227</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15227</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20543</v>
      </c>
      <c r="AN195" s="94" t="s">
        <v>20588</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15227</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15227</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9167</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15228</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15830</v>
      </c>
      <c r="AM205" s="94" t="s">
        <v>11973</v>
      </c>
      <c r="AN205" s="94" t="s">
        <v>19528</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20393</v>
      </c>
      <c r="AN209" s="95" t="s">
        <v>19161</v>
      </c>
      <c r="AO209" s="13">
        <v>41491</v>
      </c>
      <c r="AP209" s="13">
        <v>41493</v>
      </c>
      <c r="AQ209" s="157" t="s">
        <v>8445</v>
      </c>
      <c r="AR209" s="95" t="s">
        <v>20394</v>
      </c>
      <c r="AS209" s="95" t="s">
        <v>15234</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15228</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11948</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15227</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15228</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15227</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15227</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15227</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15227</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15227</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15227</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15227</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15227</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15227</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15227</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15227</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15227</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15227</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17456</v>
      </c>
      <c r="AA250" s="157">
        <v>41414</v>
      </c>
      <c r="AB250" s="45">
        <v>41512</v>
      </c>
      <c r="AC250" s="251">
        <v>41426</v>
      </c>
      <c r="AD250" s="34" t="s">
        <v>9457</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15227</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15227</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15197</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8915</v>
      </c>
      <c r="AN280" s="15" t="s">
        <v>9452</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14000</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12751</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15490</v>
      </c>
      <c r="AN302" s="95" t="s">
        <v>15642</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15228</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15228</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20324</v>
      </c>
      <c r="AN332" s="95" t="s">
        <v>20327</v>
      </c>
      <c r="AO332" s="13">
        <v>41509</v>
      </c>
      <c r="AP332" s="13">
        <v>41547</v>
      </c>
      <c r="AQ332" s="36" t="s">
        <v>15830</v>
      </c>
      <c r="AR332" s="95" t="s">
        <v>20324</v>
      </c>
      <c r="AS332" s="95" t="s">
        <v>9451</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13545</v>
      </c>
      <c r="AN344" s="95" t="s">
        <v>14012</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11969</v>
      </c>
      <c r="AN356" s="95" t="s">
        <v>15711</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15830</v>
      </c>
      <c r="AM357" s="95" t="s">
        <v>13603</v>
      </c>
      <c r="AN357" s="95" t="s">
        <v>15876</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11973</v>
      </c>
      <c r="AN365" s="95" t="s">
        <v>15714</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15228</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9167</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15303</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15493</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15494</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15830</v>
      </c>
      <c r="AM383" s="96" t="s">
        <v>15831</v>
      </c>
      <c r="AN383" s="96" t="s">
        <v>15874</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15830</v>
      </c>
      <c r="AM384" s="95" t="s">
        <v>20330</v>
      </c>
      <c r="AN384" s="95" t="s">
        <v>20396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12751</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11948</v>
      </c>
      <c r="AA391" s="36">
        <v>41255</v>
      </c>
      <c r="AB391" s="18">
        <v>41291</v>
      </c>
      <c r="AC391" s="250">
        <f>VLOOKUP(D391,Faturamento!D$3:F1826,3,0)</f>
        <v>41286</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12542</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9089</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11948</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11948</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9134</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8882</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15786</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11948</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11948</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13499</v>
      </c>
      <c r="AN456" s="95" t="s">
        <v>14015</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13527</v>
      </c>
      <c r="AS459" s="95" t="s">
        <v>15239</v>
      </c>
      <c r="AT459" s="13">
        <v>41397</v>
      </c>
      <c r="AU459" s="13">
        <v>41416</v>
      </c>
      <c r="AV459" s="157" t="s">
        <v>8444</v>
      </c>
      <c r="AW459" s="95" t="s">
        <v>16978</v>
      </c>
      <c r="AX459" s="95" t="s">
        <v>18496</v>
      </c>
      <c r="AY459" s="13">
        <v>41484</v>
      </c>
      <c r="AZ459" s="13">
        <v>41486</v>
      </c>
      <c r="BA459" s="157" t="s">
        <v>8445</v>
      </c>
      <c r="BB459" s="95" t="s">
        <v>20323</v>
      </c>
      <c r="BC459" s="95" t="s">
        <v>20383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13042</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8502</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8820</v>
      </c>
      <c r="AN495" s="96" t="s">
        <v>8914</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15228</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16211</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15228</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15228</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15300</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15830</v>
      </c>
      <c r="AM526" s="96" t="s">
        <v>8915</v>
      </c>
      <c r="AN526" s="99" t="s">
        <v>18433</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8880</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15297</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14000</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11980</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15228</v>
      </c>
      <c r="AC548" s="250">
        <f>VLOOKUP(D548,Faturamento!D$3:F1983,3,0)</f>
        <v>41286</v>
      </c>
      <c r="AD548" s="34" t="s">
        <v>9453</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14000</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11980</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9090</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15228</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9261</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15228</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14000</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11946</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15228</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15228</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14000</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11980</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9167</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9167</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14000</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19809</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14000</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19160</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9451</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8504</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14021</v>
      </c>
      <c r="AN620" s="95" t="s">
        <v>15296</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14007</v>
      </c>
      <c r="AN627" s="95" t="s">
        <v>15125</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11973</v>
      </c>
      <c r="AN632" s="96" t="s">
        <v>13039</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11979</v>
      </c>
      <c r="AN633" s="96" t="s">
        <v>13039</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15418</v>
      </c>
      <c r="AO635" s="13">
        <v>41327</v>
      </c>
      <c r="AP635" s="13">
        <v>41485</v>
      </c>
      <c r="AQ635" s="36" t="s">
        <v>8444</v>
      </c>
      <c r="AR635" s="95" t="s">
        <v>20323</v>
      </c>
      <c r="AS635" s="95" t="s">
        <v>20332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15409</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8505</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8918</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14000</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11980</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9261</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9166</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11797</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14530</v>
      </c>
      <c r="AN688" s="95" t="s">
        <v>14771</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13486</v>
      </c>
      <c r="AN695" s="95" t="s">
        <v>14006</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15228</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15228</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8506</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15228</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8915</v>
      </c>
      <c r="AR718" s="6" t="s">
        <v>17467</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15231</v>
      </c>
      <c r="AN726" s="95" t="s">
        <v>16213</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14000</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11980</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11798</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14000</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11980</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11973</v>
      </c>
      <c r="AN731" s="96" t="s">
        <v>13496</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9456</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15228</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11973</v>
      </c>
      <c r="AN735" s="96" t="s">
        <v>13039</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15228</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14000</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8507</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9217</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11984</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15227</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11973</v>
      </c>
      <c r="AN775" s="96" t="s">
        <v>13039</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12535</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15233</v>
      </c>
      <c r="AN786" s="95" t="s">
        <v>15234</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14022</v>
      </c>
      <c r="AN788" s="95" t="s">
        <v>14094</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15304</v>
      </c>
      <c r="AA798" s="157">
        <v>41338</v>
      </c>
      <c r="AB798" s="45">
        <v>41404</v>
      </c>
      <c r="AC798" s="250">
        <f>VLOOKUP(D798,Faturamento!D$3:F2233,3,0)</f>
        <v>41369</v>
      </c>
      <c r="AD798" s="34" t="s">
        <v>15305</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15233</v>
      </c>
      <c r="AN801" s="95" t="s">
        <v>15243</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8508</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15988</v>
      </c>
      <c r="AN804" s="91" t="s">
        <v>16207</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8509</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13596</v>
      </c>
      <c r="AN824" s="96" t="s">
        <v>13493</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23148</v>
      </c>
      <c r="K833" s="22" t="str">
        <f>VLOOKUP(B833,SAOM!B$2:H2374,4,0)</f>
        <v>A agendar</v>
      </c>
      <c r="L833" s="9" t="s">
        <v>14000</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9219</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15163</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14000</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11980</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9214</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15228</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8823</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9220</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13415</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9261</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9261</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9261</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9450</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11985</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9167</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9216</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9167</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9216</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9166</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9167</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13047</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17539</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17540</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13044</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9261</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8822</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8915</v>
      </c>
      <c r="AN905" s="96" t="s">
        <v>13595</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11870</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11870</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11870</v>
      </c>
      <c r="AA925" s="157">
        <v>41281</v>
      </c>
      <c r="AB925" s="18">
        <v>41299</v>
      </c>
      <c r="AC925" s="250">
        <f>VLOOKUP(D925,Faturamento!D$3:F2360,3,0)</f>
        <v>41312</v>
      </c>
      <c r="AD925" s="34" t="s">
        <v>13497</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13502</v>
      </c>
      <c r="AN928" s="95" t="s">
        <v>14014</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13048</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13048</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13048</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11948</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13537</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13537</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14000</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19295</v>
      </c>
      <c r="AA951" s="157">
        <v>41453</v>
      </c>
      <c r="AB951" s="45">
        <v>41457</v>
      </c>
      <c r="AC951" s="251">
        <f>VLOOKUP(D951,Faturamento!D$3:F2386,3,0)</f>
        <v>41484</v>
      </c>
      <c r="AD951" s="44" t="s">
        <v>15992</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15229</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9" t="s">
        <v>458</v>
      </c>
      <c r="K953" s="22" t="str">
        <f>VLOOKUP(B953,SAOM!B$2:H2494,4,0)</f>
        <v>Aceito</v>
      </c>
      <c r="L953" s="9" t="s">
        <v>14000</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14010</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12535</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12535</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8445</v>
      </c>
      <c r="AM957" s="96" t="s">
        <v>8915</v>
      </c>
      <c r="AN957" s="95" t="s">
        <v>19153</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12534</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12535</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15233</v>
      </c>
      <c r="AN974" s="95" t="s">
        <v>20092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11948</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14000</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11980</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14000</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11944</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14000</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11946</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9261</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14000</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11946</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15480</v>
      </c>
      <c r="AA1003" s="36">
        <v>41338</v>
      </c>
      <c r="AB1003" s="18"/>
      <c r="AC1003" s="250">
        <f>VLOOKUP(D1003,Faturamento!D$3:F2438,3,0)</f>
        <v>41369</v>
      </c>
      <c r="AD1003" s="34" t="s">
        <v>15496</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13544</v>
      </c>
      <c r="AN1007" s="95" t="s">
        <v>14482</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12534</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9457</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8881</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14000</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12677</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8911</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8824</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13048</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13048</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15228</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15228</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15228</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11948</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13487</v>
      </c>
      <c r="AN1057" s="96" t="s">
        <v>14004</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13488</v>
      </c>
      <c r="AN1058" s="96" t="s">
        <v>14018</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12535</v>
      </c>
      <c r="AA1069" s="157">
        <v>41254</v>
      </c>
      <c r="AB1069" s="18">
        <v>41291</v>
      </c>
      <c r="AC1069" s="250">
        <f>VLOOKUP(D1069,Faturamento!D$3:F2504,3,0)</f>
        <v>41285</v>
      </c>
      <c r="AD1069" s="34" t="s">
        <v>12531</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12535</v>
      </c>
      <c r="AA1070" s="157">
        <v>41255</v>
      </c>
      <c r="AB1070" s="18" t="s">
        <v>15228</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14000</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14529</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13495</v>
      </c>
      <c r="AA1081" s="36">
        <v>41277</v>
      </c>
      <c r="AB1081" s="18" t="s">
        <v>15228</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11868</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15482</v>
      </c>
      <c r="AA1089" s="36">
        <v>41339</v>
      </c>
      <c r="AB1089" s="18"/>
      <c r="AC1089" s="250">
        <f>VLOOKUP(D1089,Faturamento!D$3:F2524,3,0)</f>
        <v>41370</v>
      </c>
      <c r="AD1089" s="30" t="s">
        <v>15495</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11870</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11981</v>
      </c>
      <c r="AN1096" s="96" t="s">
        <v>14002</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11797</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11948</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11797</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11797</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11797</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11797</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11797</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11797</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14000</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15300</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11797</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11797</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11797</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11797</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14000</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15300</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11797</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11797</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11797</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14000</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15300</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14000</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14529</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14000</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12675</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9090</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9432</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9432</v>
      </c>
      <c r="AA1141" s="157">
        <v>41253</v>
      </c>
      <c r="AB1141" s="328">
        <v>41337</v>
      </c>
      <c r="AC1141" s="250">
        <f>VLOOKUP(D1141,Faturamento!D$3:F2576,3,0)</f>
        <v>41284</v>
      </c>
      <c r="AD1141" s="34" t="s">
        <v>9449</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9218</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14000</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11946</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15496</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9164</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14000</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15300</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15228</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11972</v>
      </c>
      <c r="AN1164" s="96" t="s">
        <v>14003</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12533</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14000</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12677</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15495</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12534</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9261</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9455</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9454</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8916</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9458</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11797</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16984</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14000</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11980</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13046</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14000</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12675</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11985</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9432</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15228</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14000</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15300</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13048</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14000</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12532</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15830</v>
      </c>
      <c r="AM1230" s="96" t="s">
        <v>8915</v>
      </c>
      <c r="AN1230" s="96" t="s">
        <v>17537</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15228</v>
      </c>
      <c r="AC1231" s="250">
        <f>VLOOKUP(D1231,Faturamento!D$3:F2666,3,0)</f>
        <v>41294</v>
      </c>
      <c r="AD1231" s="34" t="s">
        <v>13049</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14000</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22973</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11797</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9212</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11797</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11797</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14000</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15300</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14000</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11946</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13053</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13053</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13048</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13594</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13594</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13053</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15576</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11797</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11797</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9432</v>
      </c>
      <c r="AA1261" s="36">
        <v>41248</v>
      </c>
      <c r="AB1261" s="18" t="s">
        <v>15228</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9432</v>
      </c>
      <c r="AA1262" s="36">
        <v>41249</v>
      </c>
      <c r="AB1262" s="18" t="s">
        <v>15228</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9432</v>
      </c>
      <c r="AA1263" s="36">
        <v>41249</v>
      </c>
      <c r="AB1263" s="18" t="s">
        <v>15228</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12535</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9432</v>
      </c>
      <c r="AA1274" s="157">
        <v>41248</v>
      </c>
      <c r="AB1274" s="18" t="s">
        <v>15228</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14000</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11980</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14000</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14529</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9450</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14000</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9090</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9090</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13594</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14776</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11394</v>
      </c>
      <c r="AA1287" s="36">
        <v>41255</v>
      </c>
      <c r="AB1287" s="18" t="s">
        <v>15228</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13540</v>
      </c>
      <c r="AA1288" s="157">
        <v>41256</v>
      </c>
      <c r="AB1288" s="18" t="s">
        <v>15228</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12535</v>
      </c>
      <c r="AA1289" s="36">
        <v>41255</v>
      </c>
      <c r="AB1289" s="18" t="s">
        <v>15228</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9432</v>
      </c>
      <c r="AA1290" s="36">
        <v>41255</v>
      </c>
      <c r="AB1290" s="18" t="s">
        <v>15228</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13594</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9261</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9167</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14000</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12675</v>
      </c>
      <c r="AA1299" s="442">
        <v>41488</v>
      </c>
      <c r="AB1299" s="190">
        <v>41456</v>
      </c>
      <c r="AC1299" s="252">
        <f>VLOOKUP(D1299,Faturamento!D$3:F2734,3,0)</f>
        <v>41519</v>
      </c>
      <c r="AD1299" s="35" t="s">
        <v>20390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15228</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14000</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11797</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14000</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11980</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16973</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14000</v>
      </c>
      <c r="M1314" s="22" t="str">
        <f>VLOOKUP(B1314,SAOM!B$2:F3141,5,0)</f>
        <v>Torre</v>
      </c>
      <c r="N1314" s="29" t="s">
        <v>8587</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12601</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14000</v>
      </c>
      <c r="M1315" s="22" t="str">
        <f>VLOOKUP(B1315,SAOM!B$2:F3142,5,0)</f>
        <v>Torre</v>
      </c>
      <c r="N1315" s="29" t="s">
        <v>8590</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12675</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8604</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8608</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8611</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13048</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8614</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15497</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8616</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11797</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8620</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8628</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8632</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9134</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8637</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19293</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8644</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8649</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8655</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13537</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14000</v>
      </c>
      <c r="M1331" s="20" t="str">
        <f>VLOOKUP(B1331,SAOM!B$2:F3158,5,0)</f>
        <v>SH Sat</v>
      </c>
      <c r="N1331" s="85" t="s">
        <v>8660</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11980</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8665</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9134</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8668</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20189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8672</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8677</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8682</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8682</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8689</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11948</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8694</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8697</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13048</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8702</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13048</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8707</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11948</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8712</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8717</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8722</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14000</v>
      </c>
      <c r="M1347" s="22" t="str">
        <f>VLOOKUP(B1347,SAOM!B$2:F3174,5,0)</f>
        <v>Torre</v>
      </c>
      <c r="N1347" s="29" t="s">
        <v>8727</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11946</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8732</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15228</v>
      </c>
      <c r="AC1348" s="250">
        <f>VLOOKUP(D1348,Faturamento!D$3:F2783,3,0)</f>
        <v>41267</v>
      </c>
      <c r="AD1348" s="34" t="s">
        <v>9134</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8737</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8742</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8745</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8982</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8989</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9432</v>
      </c>
      <c r="AA1356" s="36">
        <v>41264</v>
      </c>
      <c r="AB1356" s="18" t="s">
        <v>15228</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11948</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11948</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14000</v>
      </c>
      <c r="M1360" s="22" t="str">
        <f>VLOOKUP(B1360,SAOM!B$2:F3187,5,0)</f>
        <v>SH Sat</v>
      </c>
      <c r="N1360" s="57" t="s">
        <v>8989</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14483</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8989</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9432</v>
      </c>
      <c r="AA1361" s="36">
        <v>41269</v>
      </c>
      <c r="AB1361" s="18" t="s">
        <v>15228</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13539</v>
      </c>
      <c r="AN1361" s="95" t="s">
        <v>14096</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9011</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9019</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9027</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13045</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9035</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9215</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14000</v>
      </c>
      <c r="M1369" s="22" t="str">
        <f>VLOOKUP(B1369,SAOM!B$2:F3196,5,0)</f>
        <v>SH Sat</v>
      </c>
      <c r="N1369" s="10" t="s">
        <v>9040</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14010</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14000</v>
      </c>
      <c r="M1370" s="22" t="str">
        <f>VLOOKUP(B1370,SAOM!B$2:F3197,5,0)</f>
        <v>SH Sat</v>
      </c>
      <c r="N1370" s="10" t="s">
        <v>9040</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14010</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9050</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14000</v>
      </c>
      <c r="M1373" s="22" t="str">
        <f>VLOOKUP(B1373,SAOM!B$2:F3200,5,0)</f>
        <v>SH Sat</v>
      </c>
      <c r="N1373" s="10" t="s">
        <v>9040</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14010</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14000</v>
      </c>
      <c r="M1374" s="22" t="str">
        <f>VLOOKUP(B1374,SAOM!B$2:F3201,5,0)</f>
        <v>SH Sat</v>
      </c>
      <c r="N1374" s="10" t="s">
        <v>9040</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14010</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9066</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9219</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9124</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14000</v>
      </c>
      <c r="M1386" s="22" t="str">
        <f>VLOOKUP(B1386,SAOM!B$2:F3213,5,0)</f>
        <v>SH Sat</v>
      </c>
      <c r="N1386" s="10" t="s">
        <v>9333</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11980</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9342</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9261</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9342</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9261</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9342</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9219</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14000</v>
      </c>
      <c r="M1393" s="22" t="str">
        <f>VLOOKUP(B1393,SAOM!B$2:F3220,5,0)</f>
        <v>Torre</v>
      </c>
      <c r="N1393" s="29" t="s">
        <v>9350</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13043</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14000</v>
      </c>
      <c r="M1394" s="22" t="str">
        <f>VLOOKUP(B1394,SAOM!B$2:F3221,5,0)</f>
        <v>Torre</v>
      </c>
      <c r="N1394" s="29" t="s">
        <v>9350</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12678</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14000</v>
      </c>
      <c r="M1395" s="22" t="str">
        <f>VLOOKUP(B1395,SAOM!B$2:F3222,5,0)</f>
        <v>Torre</v>
      </c>
      <c r="N1395" s="10" t="s">
        <v>9350</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12677</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14000</v>
      </c>
      <c r="M1396" s="22" t="str">
        <f>VLOOKUP(B1396,SAOM!B$2:F3223,5,0)</f>
        <v>Torre</v>
      </c>
      <c r="N1396" s="10" t="s">
        <v>9350</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11980</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14000</v>
      </c>
      <c r="M1397" s="22" t="str">
        <f>VLOOKUP(B1397,SAOM!B$2:F3224,5,0)</f>
        <v>Torre</v>
      </c>
      <c r="N1397" s="10" t="s">
        <v>9350</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13040</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14000</v>
      </c>
      <c r="M1398" s="22" t="str">
        <f>VLOOKUP(B1398,SAOM!B$2:F3225,5,0)</f>
        <v>Torre</v>
      </c>
      <c r="N1398" s="10" t="s">
        <v>9350</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13040</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14000</v>
      </c>
      <c r="M1399" s="22" t="str">
        <f>VLOOKUP(B1399,SAOM!B$2:F3226,5,0)</f>
        <v>Torre</v>
      </c>
      <c r="N1399" s="10" t="s">
        <v>9350</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11980</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14000</v>
      </c>
      <c r="M1400" s="22" t="str">
        <f>VLOOKUP(B1400,SAOM!B$2:F3227,5,0)</f>
        <v>Torre</v>
      </c>
      <c r="N1400" s="10" t="s">
        <v>9350</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11980</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9261</v>
      </c>
      <c r="AA1401" s="157">
        <v>41346</v>
      </c>
      <c r="AB1401" s="330">
        <v>41337</v>
      </c>
      <c r="AC1401" s="250">
        <f>VLOOKUP(D1401,Faturamento!D$3:F2836,3,0)</f>
        <v>41377</v>
      </c>
      <c r="AD1401" s="34" t="s">
        <v>15238</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15232</v>
      </c>
      <c r="AN1401" s="96" t="s">
        <v>15577</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9261</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9261</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9383</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15498</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9388</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13594</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9388</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13594</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9388</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13053</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9388</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13053</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14000</v>
      </c>
      <c r="M1409" s="22" t="str">
        <f>VLOOKUP(B1409,SAOM!B$2:F3236,5,0)</f>
        <v>SH Sat</v>
      </c>
      <c r="N1409" s="10" t="s">
        <v>9388</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11980</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9388</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13053</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9388</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14000</v>
      </c>
      <c r="M1412" s="22" t="str">
        <f>VLOOKUP(B1412,SAOM!B$2:F3239,5,0)</f>
        <v>Torre</v>
      </c>
      <c r="N1412" s="10" t="s">
        <v>9407</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12675</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14000</v>
      </c>
      <c r="M1413" s="22" t="str">
        <f>VLOOKUP(B1413,SAOM!B$2:F3240,5,0)</f>
        <v>Torre</v>
      </c>
      <c r="N1413" s="29" t="s">
        <v>9407</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12601</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14000</v>
      </c>
      <c r="M1414" s="22" t="str">
        <f>VLOOKUP(B1414,SAOM!B$2:F3241,5,0)</f>
        <v>Torre</v>
      </c>
      <c r="N1414" s="10" t="s">
        <v>9407</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11980</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9457</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13047</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14000</v>
      </c>
      <c r="M1424" s="22" t="str">
        <f>VLOOKUP(B1424,SAOM!B$2:F3251,5,0)</f>
        <v>Torre</v>
      </c>
      <c r="N1424" s="10" t="s">
        <v>11855</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13040</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14000</v>
      </c>
      <c r="M1425" s="22" t="str">
        <f>VLOOKUP(B1425,SAOM!B$2:F3252,5,0)</f>
        <v>Torre</v>
      </c>
      <c r="N1425" s="10" t="s">
        <v>11861</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13400</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12139</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12139</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12139</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12139</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12139</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15720</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12139</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12139</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12139</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12139</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12139</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9457</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12139</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12176</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12176</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14000</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14532</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15244</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15244</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14000</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19295</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9090</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15787</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15833</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12230</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16214</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14000</v>
      </c>
      <c r="M1453" s="22" t="str">
        <f>VLOOKUP(B1453,SAOM!B$2:F3280,5,0)</f>
        <v>SH Sat</v>
      </c>
      <c r="N1453" s="10" t="s">
        <v>12238</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12677</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12242</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19283</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14000</v>
      </c>
      <c r="M1455" s="22" t="str">
        <f>VLOOKUP(B1455,SAOM!B$2:F3282,5,0)</f>
        <v>SH Sat</v>
      </c>
      <c r="N1455" s="10" t="s">
        <v>12247</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14571</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14000</v>
      </c>
      <c r="M1456" s="20" t="str">
        <f>VLOOKUP(B1456,SAOM!B$2:F3283,5,0)</f>
        <v>SH Sat</v>
      </c>
      <c r="N1456" s="29" t="s">
        <v>12253</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11980</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14000</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12675</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14000</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14529</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14000</v>
      </c>
      <c r="M1459" s="22" t="str">
        <f>VLOOKUP(B1459,SAOM!B$2:F3286,5,0)</f>
        <v>SH Sat</v>
      </c>
      <c r="N1459" s="10" t="s">
        <v>12266</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14529</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14000</v>
      </c>
      <c r="M1460" s="22" t="str">
        <f>VLOOKUP(B1460,SAOM!B$2:F3287,5,0)</f>
        <v>SH Sat</v>
      </c>
      <c r="N1460" s="29" t="s">
        <v>12271</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13413</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14000</v>
      </c>
      <c r="M1461" s="22" t="str">
        <f>VLOOKUP(B1461,SAOM!B$2:F3288,5,0)</f>
        <v>SH Sat</v>
      </c>
      <c r="N1461" s="10" t="s">
        <v>12271</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11946</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14000</v>
      </c>
      <c r="M1462" s="22" t="str">
        <f>VLOOKUP(B1462,SAOM!B$2:F3289,5,0)</f>
        <v>SH Sat</v>
      </c>
      <c r="N1462" s="29" t="s">
        <v>12271</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11946</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14000</v>
      </c>
      <c r="M1463" s="22" t="str">
        <f>VLOOKUP(B1463,SAOM!B$2:F3290,5,0)</f>
        <v>SH Sat</v>
      </c>
      <c r="N1463" s="29" t="s">
        <v>12271</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11946</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14000</v>
      </c>
      <c r="M1464" s="22" t="str">
        <f>VLOOKUP(B1464,SAOM!B$2:F3291,5,0)</f>
        <v>SH Sat</v>
      </c>
      <c r="N1464" s="29" t="s">
        <v>12271</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11946</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14000</v>
      </c>
      <c r="M1465" s="22" t="str">
        <f>VLOOKUP(B1465,SAOM!B$2:F3292,5,0)</f>
        <v>SH Sat</v>
      </c>
      <c r="N1465" s="29" t="s">
        <v>12271</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11980</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14000</v>
      </c>
      <c r="M1466" s="22" t="str">
        <f>VLOOKUP(B1466,SAOM!B$2:F3293,5,0)</f>
        <v>SH Sat</v>
      </c>
      <c r="N1466" s="29" t="s">
        <v>12271</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11980</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14000</v>
      </c>
      <c r="M1467" s="22" t="str">
        <f>VLOOKUP(B1467,SAOM!B$2:F3294,5,0)</f>
        <v>SH Sat</v>
      </c>
      <c r="N1467" s="10" t="s">
        <v>12271</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11980</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14000</v>
      </c>
      <c r="M1468" s="22" t="str">
        <f>VLOOKUP(B1468,SAOM!B$2:F3295,5,0)</f>
        <v>SH Sat</v>
      </c>
      <c r="N1468" s="29" t="s">
        <v>12271</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11980</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14000</v>
      </c>
      <c r="M1469" s="22" t="str">
        <f>VLOOKUP(B1469,SAOM!B$2:F3296,5,0)</f>
        <v>SH Sat</v>
      </c>
      <c r="N1469" s="10" t="s">
        <v>12271</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11980</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14000</v>
      </c>
      <c r="M1470" s="22" t="str">
        <f>VLOOKUP(B1470,SAOM!B$2:F3297,5,0)</f>
        <v>SH Sat</v>
      </c>
      <c r="N1470" s="10" t="s">
        <v>12271</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11980</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14000</v>
      </c>
      <c r="M1471" s="22" t="str">
        <f>VLOOKUP(B1471,SAOM!B$2:F3298,5,0)</f>
        <v>SH Sat</v>
      </c>
      <c r="N1471" s="10" t="s">
        <v>12271</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11980</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12271</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14000</v>
      </c>
      <c r="M1473" s="22" t="str">
        <f>VLOOKUP(B1473,SAOM!B$2:F3300,5,0)</f>
        <v>SH Sat</v>
      </c>
      <c r="N1473" s="29" t="s">
        <v>12271</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11980</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14000</v>
      </c>
      <c r="M1474" s="22" t="str">
        <f>VLOOKUP(B1474,SAOM!B$2:F3301,5,0)</f>
        <v>SH Sat</v>
      </c>
      <c r="N1474" s="10" t="s">
        <v>12271</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11980</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14000</v>
      </c>
      <c r="M1475" s="22" t="str">
        <f>VLOOKUP(B1475,SAOM!B$2:F3302,5,0)</f>
        <v>SH Sat</v>
      </c>
      <c r="N1475" s="10" t="s">
        <v>12271</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11946</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14000</v>
      </c>
      <c r="M1476" s="22" t="str">
        <f>VLOOKUP(B1476,SAOM!B$2:F3303,5,0)</f>
        <v>SH Sat</v>
      </c>
      <c r="N1476" s="10" t="s">
        <v>12271</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11946</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14000</v>
      </c>
      <c r="M1477" s="22" t="str">
        <f>VLOOKUP(B1477,SAOM!B$2:F3304,5,0)</f>
        <v>SH Sat</v>
      </c>
      <c r="N1477" s="10" t="s">
        <v>12271</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11946</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14000</v>
      </c>
      <c r="M1478" s="22" t="str">
        <f>VLOOKUP(B1478,SAOM!B$2:F3305,5,0)</f>
        <v>SH Sat</v>
      </c>
      <c r="N1478" s="10" t="s">
        <v>12271</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11946</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14000</v>
      </c>
      <c r="M1479" s="22" t="str">
        <f>VLOOKUP(B1479,SAOM!B$2:F3306,5,0)</f>
        <v>SH Sat</v>
      </c>
      <c r="N1479" s="10" t="s">
        <v>12271</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11980</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14000</v>
      </c>
      <c r="M1480" s="22" t="str">
        <f>VLOOKUP(B1480,SAOM!B$2:F3307,5,0)</f>
        <v>SH Sat</v>
      </c>
      <c r="N1480" s="10" t="s">
        <v>12348</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13043</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12354</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17456</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14000</v>
      </c>
      <c r="M1482" s="20" t="str">
        <f>VLOOKUP(B1482,SAOM!B$2:F3309,5,0)</f>
        <v>SH Sat</v>
      </c>
      <c r="N1482" s="29" t="s">
        <v>12360</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11980</v>
      </c>
      <c r="AA1482" s="157"/>
      <c r="AB1482" s="45">
        <v>41332</v>
      </c>
      <c r="AC1482" s="251" t="e">
        <f>VLOOKUP(D1482,Faturamento!D$3:F2917,3,0)</f>
        <v>#N/A</v>
      </c>
      <c r="AD1482" s="34" t="s">
        <v>15298</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14000</v>
      </c>
      <c r="M1483" s="22" t="str">
        <f>VLOOKUP(B1483,SAOM!B$2:F3310,5,0)</f>
        <v>SH Sat</v>
      </c>
      <c r="N1483" s="29" t="s">
        <v>12360</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11980</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14000</v>
      </c>
      <c r="M1484" s="22" t="str">
        <f>VLOOKUP(B1484,SAOM!B$2:F3311,5,0)</f>
        <v>SH Sat</v>
      </c>
      <c r="N1484" s="29" t="s">
        <v>12360</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11980</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14000</v>
      </c>
      <c r="M1485" s="22" t="str">
        <f>VLOOKUP(B1485,SAOM!B$2:F3312,5,0)</f>
        <v>SH Sat</v>
      </c>
      <c r="N1485" s="29" t="s">
        <v>12360</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19236</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14000</v>
      </c>
      <c r="M1486" s="22" t="str">
        <f>VLOOKUP(B1486,SAOM!B$2:F3313,5,0)</f>
        <v>SH Sat</v>
      </c>
      <c r="N1486" s="29" t="s">
        <v>12360</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12751</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14000</v>
      </c>
      <c r="M1487" s="22" t="str">
        <f>VLOOKUP(B1487,SAOM!B$2:F3314,5,0)</f>
        <v>SH Sat</v>
      </c>
      <c r="N1487" s="29" t="s">
        <v>12360</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11980</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14000</v>
      </c>
      <c r="M1488" s="22" t="str">
        <f>VLOOKUP(B1488,SAOM!B$2:F3315,5,0)</f>
        <v>SH Sat</v>
      </c>
      <c r="N1488" s="29" t="s">
        <v>12360</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11980</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14000</v>
      </c>
      <c r="M1489" s="22" t="str">
        <f>VLOOKUP(B1489,SAOM!B$2:F3316,5,0)</f>
        <v>SH Sat</v>
      </c>
      <c r="N1489" s="29" t="s">
        <v>12360</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11980</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14000</v>
      </c>
      <c r="M1490" s="22" t="str">
        <f>VLOOKUP(B1490,SAOM!B$2:F3317,5,0)</f>
        <v>SH Sat</v>
      </c>
      <c r="N1490" s="29" t="s">
        <v>12360</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11980</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14000</v>
      </c>
      <c r="M1491" s="22" t="str">
        <f>VLOOKUP(B1491,SAOM!B$2:F3318,5,0)</f>
        <v>SH Sat</v>
      </c>
      <c r="N1491" s="10" t="s">
        <v>12385</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13043</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14000</v>
      </c>
      <c r="M1492" s="22" t="str">
        <f>VLOOKUP(B1492,SAOM!B$2:F3319,5,0)</f>
        <v>SH Sat</v>
      </c>
      <c r="N1492" s="10" t="s">
        <v>8611</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14000</v>
      </c>
      <c r="M1493" s="22" t="str">
        <f>VLOOKUP(B1493,SAOM!B$2:F3320,5,0)</f>
        <v>SH Sat</v>
      </c>
      <c r="N1493" s="10" t="s">
        <v>12385</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15708</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14000</v>
      </c>
      <c r="M1494" s="22" t="str">
        <f>VLOOKUP(B1494,SAOM!B$2:F3321,5,0)</f>
        <v>SH Sat</v>
      </c>
      <c r="N1494" s="10" t="s">
        <v>12385</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14000</v>
      </c>
      <c r="M1495" s="22" t="str">
        <f>VLOOKUP(B1495,SAOM!B$2:F3322,5,0)</f>
        <v>SH Sat</v>
      </c>
      <c r="N1495" s="29" t="s">
        <v>12385</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14000</v>
      </c>
      <c r="M1496" s="22" t="str">
        <f>VLOOKUP(B1496,SAOM!B$2:F3323,5,0)</f>
        <v>SH Sat</v>
      </c>
      <c r="N1496" s="29" t="s">
        <v>12385</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13043</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14000</v>
      </c>
      <c r="M1497" s="22" t="str">
        <f>VLOOKUP(B1497,SAOM!B$2:F3324,5,0)</f>
        <v>SH Sat</v>
      </c>
      <c r="N1497" s="10" t="s">
        <v>12385</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13043</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14000</v>
      </c>
      <c r="M1498" s="22" t="str">
        <f>VLOOKUP(B1498,SAOM!B$2:F3325,5,0)</f>
        <v>SH Sat</v>
      </c>
      <c r="N1498" s="29" t="s">
        <v>12385</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13413</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12407</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15877</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12407</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15877</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12407</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15786</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12407</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15877</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12407</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15882</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12407</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15880</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14000</v>
      </c>
      <c r="M1507" s="22" t="str">
        <f>VLOOKUP(B1507,SAOM!B$2:F3334,5,0)</f>
        <v>SH Sat</v>
      </c>
      <c r="N1507" s="10" t="s">
        <v>12430</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14532</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14000</v>
      </c>
      <c r="M1508" s="22" t="str">
        <f>VLOOKUP(B1508,SAOM!B$2:F3335,5,0)</f>
        <v>SH Sat</v>
      </c>
      <c r="N1508" s="10" t="s">
        <v>12430</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14000</v>
      </c>
      <c r="M1509" s="22" t="str">
        <f>VLOOKUP(B1509,SAOM!B$2:F3336,5,0)</f>
        <v>SH Sat</v>
      </c>
      <c r="N1509" s="10" t="s">
        <v>12430</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14532</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14000</v>
      </c>
      <c r="M1510" s="22" t="str">
        <f>VLOOKUP(B1510,SAOM!B$2:F3337,5,0)</f>
        <v>SH Sat</v>
      </c>
      <c r="N1510" s="10" t="s">
        <v>12430</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12675</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14000</v>
      </c>
      <c r="M1511" s="22" t="str">
        <f>VLOOKUP(B1511,SAOM!B$2:F3338,5,0)</f>
        <v>SH Sat</v>
      </c>
      <c r="N1511" s="10" t="s">
        <v>12430</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14532</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14000</v>
      </c>
      <c r="M1512" s="22" t="str">
        <f>VLOOKUP(B1512,SAOM!B$2:F3339,5,0)</f>
        <v>SH Sat</v>
      </c>
      <c r="N1512" s="10" t="s">
        <v>12430</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14569</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14000</v>
      </c>
      <c r="M1513" s="22" t="str">
        <f>VLOOKUP(B1513,SAOM!B$2:F3340,5,0)</f>
        <v>SH Sat</v>
      </c>
      <c r="N1513" s="10" t="s">
        <v>9407</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13043</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14000</v>
      </c>
      <c r="M1514" s="22" t="str">
        <f>VLOOKUP(B1514,SAOM!B$2:F3341,5,0)</f>
        <v>Torre</v>
      </c>
      <c r="N1514" s="10" t="s">
        <v>9407</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12675</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14000</v>
      </c>
      <c r="M1515" s="22" t="str">
        <f>VLOOKUP(B1515,SAOM!B$2:F3342,5,0)</f>
        <v>Torre</v>
      </c>
      <c r="N1515" s="29" t="s">
        <v>9407</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13043</v>
      </c>
      <c r="AA1515" s="157">
        <v>41264</v>
      </c>
      <c r="AB1515" s="18">
        <v>41281</v>
      </c>
      <c r="AC1515" s="250">
        <f>VLOOKUP(D1515,Faturamento!D$3:F2950,3,0)</f>
        <v>41295</v>
      </c>
      <c r="AD1515" s="34" t="s">
        <v>13412</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14000</v>
      </c>
      <c r="M1516" s="22" t="str">
        <f>VLOOKUP(B1516,SAOM!B$2:F3343,5,0)</f>
        <v>Torre</v>
      </c>
      <c r="N1516" s="29" t="s">
        <v>9407</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13413</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14000</v>
      </c>
      <c r="M1517" s="22" t="str">
        <f>VLOOKUP(B1517,SAOM!B$2:F3344,5,0)</f>
        <v>Torre</v>
      </c>
      <c r="N1517" s="10" t="s">
        <v>9407</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11980</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15304</v>
      </c>
      <c r="AA1518" s="157">
        <v>41338</v>
      </c>
      <c r="AB1518" s="45"/>
      <c r="AC1518" s="250">
        <f>VLOOKUP(D1518,Faturamento!D$3:F2953,3,0)</f>
        <v>41369</v>
      </c>
      <c r="AD1518" s="34" t="s">
        <v>15499</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15481</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14000</v>
      </c>
      <c r="M1532" s="22" t="str">
        <f>VLOOKUP(B1532,SAOM!B$2:F3359,5,0)</f>
        <v>SH Sat</v>
      </c>
      <c r="N1532" s="10" t="s">
        <v>12629</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14000</v>
      </c>
      <c r="M1533" s="22" t="str">
        <f>VLOOKUP(B1533,SAOM!B$2:F3360,5,0)</f>
        <v>SH Sat</v>
      </c>
      <c r="N1533" s="10" t="s">
        <v>12629</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14529</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14000</v>
      </c>
      <c r="M1534" s="22" t="str">
        <f>VLOOKUP(B1534,SAOM!B$2:F3361,5,0)</f>
        <v>SH Sat</v>
      </c>
      <c r="N1534" s="10" t="s">
        <v>12629</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14010</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8702</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8702</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8611</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14000</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14000</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11946</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14000</v>
      </c>
      <c r="M1540" s="22" t="str">
        <f>VLOOKUP(B1540,SAOM!B$2:F3367,5,0)</f>
        <v>SH Sat</v>
      </c>
      <c r="N1540" s="10" t="s">
        <v>9407</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14528</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14000</v>
      </c>
      <c r="M1541" s="22" t="str">
        <f>VLOOKUP(B1541,SAOM!B$2:F3368,5,0)</f>
        <v>SH Sat</v>
      </c>
      <c r="N1541" s="10" t="s">
        <v>9407</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14528</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14000</v>
      </c>
      <c r="M1542" s="22" t="str">
        <f>VLOOKUP(B1542,SAOM!B$2:F3369,5,0)</f>
        <v>SH Sat</v>
      </c>
      <c r="N1542" s="10" t="s">
        <v>9407</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14528</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14000</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11946</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14000</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11946</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12841</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13053</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12841</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15879</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12841</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15863</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12841</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13048</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12841</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15875</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12841</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13048</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12841</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15875</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14000</v>
      </c>
      <c r="M1552" s="22" t="str">
        <f>VLOOKUP(B1552,SAOM!B$2:F3379,5,0)</f>
        <v>SH Sat</v>
      </c>
      <c r="N1552" s="29" t="s">
        <v>12864</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14010</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14000</v>
      </c>
      <c r="M1553" s="22" t="str">
        <f>VLOOKUP(B1553,SAOM!B$2:F3380,5,0)</f>
        <v>SH Sat</v>
      </c>
      <c r="N1553" s="10" t="s">
        <v>12864</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14010</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14000</v>
      </c>
      <c r="M1554" s="22" t="str">
        <f>VLOOKUP(B1554,SAOM!B$2:F3381,5,0)</f>
        <v>SH Sat</v>
      </c>
      <c r="N1554" s="10" t="s">
        <v>12864</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14010</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14000</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12601</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14000</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14569</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14000</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14000</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14532</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14000</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14532</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9090</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9090</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9090</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14000</v>
      </c>
      <c r="M1566" s="22" t="str">
        <f>VLOOKUP(B1566,SAOM!B$2:F3393,5,0)</f>
        <v>SH Sat</v>
      </c>
      <c r="N1566" s="29" t="s">
        <v>9040</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14010</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14000</v>
      </c>
      <c r="M1567" s="22" t="str">
        <f>VLOOKUP(B1567,SAOM!B$2:F3394,5,0)</f>
        <v>SH Sat</v>
      </c>
      <c r="N1567" s="10" t="s">
        <v>9040</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14010</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14000</v>
      </c>
      <c r="M1568" s="22" t="str">
        <f>VLOOKUP(B1568,SAOM!B$2:F3395,5,0)</f>
        <v>SH Sat</v>
      </c>
      <c r="N1568" s="10" t="s">
        <v>9040</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14010</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14000</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12677</v>
      </c>
      <c r="AA1569" s="36">
        <v>41337</v>
      </c>
      <c r="AB1569" s="328">
        <v>41337</v>
      </c>
      <c r="AC1569" s="250">
        <f>VLOOKUP(D1569,Faturamento!D$3:F3004,3,0)</f>
        <v>41368</v>
      </c>
      <c r="AD1569" s="34" t="s">
        <v>15496</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14000</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12677</v>
      </c>
      <c r="AA1570" s="157">
        <v>41334</v>
      </c>
      <c r="AB1570" s="330">
        <v>41337</v>
      </c>
      <c r="AC1570" s="250">
        <f>VLOOKUP(D1570,Faturamento!D$3:F3005,3,0)</f>
        <v>41365</v>
      </c>
      <c r="AD1570" s="34" t="s">
        <v>15500</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14000</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15300</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14000</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12677</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14000</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12751</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14000</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15300</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15830</v>
      </c>
      <c r="AL1574" s="96" t="s">
        <v>15233</v>
      </c>
      <c r="AM1574" s="96" t="s">
        <v>20120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14000</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15300</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14000</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15422</v>
      </c>
      <c r="AA1576" s="157">
        <v>41337</v>
      </c>
      <c r="AB1576" s="330">
        <v>41337</v>
      </c>
      <c r="AC1576" s="250">
        <f>VLOOKUP(D1576,Faturamento!D$3:F3011,3,0)</f>
        <v>41368</v>
      </c>
      <c r="AD1576" s="34" t="s">
        <v>15423</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14000</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15422</v>
      </c>
      <c r="AA1577" s="36">
        <v>41337</v>
      </c>
      <c r="AB1577" s="328">
        <v>41337</v>
      </c>
      <c r="AC1577" s="250">
        <f>VLOOKUP(D1577,Faturamento!D$3:F3012,3,0)</f>
        <v>41368</v>
      </c>
      <c r="AD1577" s="34" t="s">
        <v>15496</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14000</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15300</v>
      </c>
      <c r="AA1578" s="157">
        <v>41338</v>
      </c>
      <c r="AB1578" s="330">
        <v>41337</v>
      </c>
      <c r="AC1578" s="250">
        <f>VLOOKUP(D1578,Faturamento!D$3:F3013,3,0)</f>
        <v>41369</v>
      </c>
      <c r="AD1578" s="34" t="s">
        <v>15501</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12966</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9214</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12966</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12966</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12966</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9261</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14000</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14483</v>
      </c>
      <c r="AA1583" s="157">
        <v>41339</v>
      </c>
      <c r="AB1583" s="45">
        <v>41340</v>
      </c>
      <c r="AC1583" s="250">
        <f>VLOOKUP(D1583,Faturamento!D$3:F3018,3,0)</f>
        <v>41370</v>
      </c>
      <c r="AD1583" s="34" t="s">
        <v>15496</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14000</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14483</v>
      </c>
      <c r="AA1584" s="36">
        <v>41338</v>
      </c>
      <c r="AB1584" s="45">
        <v>41340</v>
      </c>
      <c r="AC1584" s="250">
        <f>VLOOKUP(D1584,Faturamento!D$3:F3019,3,0)</f>
        <v>41369</v>
      </c>
      <c r="AD1584" s="30" t="s">
        <v>15496</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13046</v>
      </c>
      <c r="AA1585" s="157">
        <v>41339</v>
      </c>
      <c r="AB1585" s="45">
        <v>41390</v>
      </c>
      <c r="AC1585" s="250">
        <f>VLOOKUP(D1585,Faturamento!D$3:F3020,3,0)</f>
        <v>41370</v>
      </c>
      <c r="AD1585" s="34" t="s">
        <v>15496</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13046</v>
      </c>
      <c r="AA1586" s="157">
        <v>41334</v>
      </c>
      <c r="AB1586" s="45">
        <v>41390</v>
      </c>
      <c r="AC1586" s="250">
        <f>VLOOKUP(D1586,Faturamento!D$3:F3021,3,0)</f>
        <v>41365</v>
      </c>
      <c r="AD1586" s="34" t="s">
        <v>15496</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12996</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9214</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12996</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12996</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14000</v>
      </c>
      <c r="M1590" s="22" t="str">
        <f>VLOOKUP(B1590,SAOM!B$2:F3417,5,0)</f>
        <v>SH Sat</v>
      </c>
      <c r="N1590" s="10" t="s">
        <v>13007</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14010</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14000</v>
      </c>
      <c r="M1591" s="20" t="str">
        <f>VLOOKUP(B1591,SAOM!B$2:F3418,5,0)</f>
        <v>SH Sat</v>
      </c>
      <c r="N1591" s="29" t="s">
        <v>13007</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12601</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14000</v>
      </c>
      <c r="M1592" s="22" t="str">
        <f>VLOOKUP(B1592,SAOM!B$2:F3419,5,0)</f>
        <v>SH Sat</v>
      </c>
      <c r="N1592" s="10" t="s">
        <v>13007</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12751</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14000</v>
      </c>
      <c r="M1593" s="22" t="str">
        <f>VLOOKUP(B1593,SAOM!B$2:F3420,5,0)</f>
        <v>SH Sat</v>
      </c>
      <c r="N1593" s="10" t="s">
        <v>13007</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14010</v>
      </c>
      <c r="AA1593" s="36">
        <v>41337</v>
      </c>
      <c r="AB1593" s="18">
        <v>41340</v>
      </c>
      <c r="AC1593" s="250">
        <f>VLOOKUP(D1593,Faturamento!D$3:F3028,3,0)</f>
        <v>41368</v>
      </c>
      <c r="AD1593" s="30" t="s">
        <v>15495</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14000</v>
      </c>
      <c r="M1594" s="22" t="str">
        <f>VLOOKUP(B1594,SAOM!B$2:F3421,5,0)</f>
        <v>SH Sat</v>
      </c>
      <c r="N1594" s="10" t="s">
        <v>13007</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14010</v>
      </c>
      <c r="AA1594" s="36">
        <v>41337</v>
      </c>
      <c r="AB1594" s="18">
        <v>41341</v>
      </c>
      <c r="AC1594" s="250">
        <f>VLOOKUP(D1594,Faturamento!D$3:F3029,3,0)</f>
        <v>41368</v>
      </c>
      <c r="AD1594" s="30" t="s">
        <v>15495</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14000</v>
      </c>
      <c r="M1595" s="22" t="str">
        <f>VLOOKUP(B1595,SAOM!B$2:F3422,5,0)</f>
        <v>SH Sat</v>
      </c>
      <c r="N1595" s="10" t="s">
        <v>13007</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14010</v>
      </c>
      <c r="AA1595" s="36">
        <v>41337</v>
      </c>
      <c r="AB1595" s="18">
        <v>41340</v>
      </c>
      <c r="AC1595" s="250">
        <f>VLOOKUP(D1595,Faturamento!D$3:F3030,3,0)</f>
        <v>41368</v>
      </c>
      <c r="AD1595" s="30" t="s">
        <v>15495</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13007</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14000</v>
      </c>
      <c r="M1597" s="22" t="str">
        <f>VLOOKUP(B1597,SAOM!B$2:F3424,5,0)</f>
        <v>SH Sat</v>
      </c>
      <c r="N1597" s="10" t="s">
        <v>13007</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14010</v>
      </c>
      <c r="AA1597" s="36">
        <v>41334</v>
      </c>
      <c r="AB1597" s="18">
        <v>41334</v>
      </c>
      <c r="AC1597" s="250">
        <f>VLOOKUP(D1597,Faturamento!D$3:F3032,3,0)</f>
        <v>41365</v>
      </c>
      <c r="AD1597" s="30" t="s">
        <v>15495</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14000</v>
      </c>
      <c r="M1598" s="22" t="str">
        <f>VLOOKUP(B1598,SAOM!B$2:F3425,5,0)</f>
        <v>SH Sat</v>
      </c>
      <c r="N1598" s="10" t="s">
        <v>13007</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19160</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14000</v>
      </c>
      <c r="M1599" s="22" t="str">
        <f>VLOOKUP(B1599,SAOM!B$2:F3426,5,0)</f>
        <v>SH Sat</v>
      </c>
      <c r="N1599" s="29" t="s">
        <v>13007</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13594</v>
      </c>
      <c r="AA1599" s="157">
        <v>41338</v>
      </c>
      <c r="AB1599" s="45">
        <v>41340</v>
      </c>
      <c r="AC1599" s="250">
        <f>VLOOKUP(D1599,Faturamento!D$3:F3034,3,0)</f>
        <v>41369</v>
      </c>
      <c r="AD1599" s="34" t="s">
        <v>15495</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14000</v>
      </c>
      <c r="M1600" s="22" t="str">
        <f>VLOOKUP(B1600,SAOM!B$2:F3427,5,0)</f>
        <v>SH Sat</v>
      </c>
      <c r="N1600" s="10" t="s">
        <v>13007</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14483</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14000</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11946</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14000</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11980</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14000</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12751</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14000</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11980</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14000</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11980</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14000</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11946</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14000</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19364</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14000</v>
      </c>
      <c r="M1608" s="22" t="str">
        <f>VLOOKUP(B1608,SAOM!B$2:F3435,5,0)</f>
        <v>SH Sat</v>
      </c>
      <c r="N1608" s="10" t="s">
        <v>13275</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14570</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14000</v>
      </c>
      <c r="M1609" s="22" t="str">
        <f>VLOOKUP(B1609,SAOM!B$2:F3436,5,0)</f>
        <v>SH Sat</v>
      </c>
      <c r="N1609" s="10" t="s">
        <v>13275</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14570</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14000</v>
      </c>
      <c r="M1610" s="22" t="str">
        <f>VLOOKUP(B1610,SAOM!B$2:F3437,5,0)</f>
        <v>SH Sat</v>
      </c>
      <c r="N1610" s="10" t="s">
        <v>13275</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14573</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14000</v>
      </c>
      <c r="M1611" s="22" t="str">
        <f>VLOOKUP(B1611,SAOM!B$2:F3438,5,0)</f>
        <v>SH Sat</v>
      </c>
      <c r="N1611" s="10" t="s">
        <v>13275</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14570</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14000</v>
      </c>
      <c r="M1612" s="22" t="str">
        <f>VLOOKUP(B1612,SAOM!B$2:F3439,5,0)</f>
        <v>SH Sat</v>
      </c>
      <c r="N1612" s="10" t="s">
        <v>13275</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14570</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14000</v>
      </c>
      <c r="M1613" s="22" t="str">
        <f>VLOOKUP(B1613,SAOM!B$2:F3440,5,0)</f>
        <v>SH Sat</v>
      </c>
      <c r="N1613" s="29" t="s">
        <v>13275</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14570</v>
      </c>
      <c r="AA1613" s="157">
        <v>41351</v>
      </c>
      <c r="AB1613" s="45">
        <v>41313</v>
      </c>
      <c r="AC1613" s="250">
        <f>VLOOKUP(D1613,Faturamento!D$3:F3048,3,0)</f>
        <v>41382</v>
      </c>
      <c r="AD1613" s="34" t="s">
        <v>15299</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14000</v>
      </c>
      <c r="M1614" s="22" t="str">
        <f>VLOOKUP(B1614,SAOM!B$2:F3441,5,0)</f>
        <v>SH Sat</v>
      </c>
      <c r="N1614" s="10" t="s">
        <v>13275</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14570</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14000</v>
      </c>
      <c r="M1615" s="22" t="str">
        <f>VLOOKUP(B1615,SAOM!B$2:F3442,5,0)</f>
        <v>SH Sat</v>
      </c>
      <c r="N1615" s="10" t="s">
        <v>13275</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14570</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14000</v>
      </c>
      <c r="M1616" s="22" t="str">
        <f>VLOOKUP(B1616,SAOM!B$2:F3443,5,0)</f>
        <v>SH Sat</v>
      </c>
      <c r="N1616" s="10" t="s">
        <v>13275</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14570</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14000</v>
      </c>
      <c r="M1617" s="22" t="str">
        <f>VLOOKUP(B1617,SAOM!B$2:F3444,5,0)</f>
        <v>SH Sat</v>
      </c>
      <c r="N1617" s="10" t="s">
        <v>13275</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14571</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14000</v>
      </c>
      <c r="M1618" s="22" t="str">
        <f>VLOOKUP(B1618,SAOM!B$2:F3445,5,0)</f>
        <v>SH Sat</v>
      </c>
      <c r="N1618" s="10" t="s">
        <v>13275</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14573</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14000</v>
      </c>
      <c r="M1619" s="22" t="str">
        <f>VLOOKUP(B1619,SAOM!B$2:F3446,5,0)</f>
        <v>SH Sat</v>
      </c>
      <c r="N1619" s="10" t="s">
        <v>13275</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14000</v>
      </c>
      <c r="M1620" s="22" t="str">
        <f>VLOOKUP(B1620,SAOM!B$2:F3447,5,0)</f>
        <v>SH Sat</v>
      </c>
      <c r="N1620" s="29" t="s">
        <v>13275</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14571</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14000</v>
      </c>
      <c r="M1621" s="22" t="str">
        <f>VLOOKUP(B1621,SAOM!B$2:F3448,5,0)</f>
        <v>SH Sat</v>
      </c>
      <c r="N1621" s="10" t="s">
        <v>13275</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14571</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14000</v>
      </c>
      <c r="M1622" s="22" t="str">
        <f>VLOOKUP(B1622,SAOM!B$2:F3449,5,0)</f>
        <v>SH Sat</v>
      </c>
      <c r="N1622" s="10" t="s">
        <v>13275</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14571</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14000</v>
      </c>
      <c r="M1623" s="22" t="str">
        <f>VLOOKUP(B1623,SAOM!B$2:F3450,5,0)</f>
        <v>SH Sat</v>
      </c>
      <c r="N1623" s="10" t="s">
        <v>13275</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14571</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14000</v>
      </c>
      <c r="M1624" s="22" t="str">
        <f>VLOOKUP(B1624,SAOM!B$2:F3451,5,0)</f>
        <v>SH Sat</v>
      </c>
      <c r="N1624" s="10" t="s">
        <v>13275</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14571</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14000</v>
      </c>
      <c r="M1625" s="22" t="str">
        <f>VLOOKUP(B1625,SAOM!B$2:F3452,5,0)</f>
        <v>SH Sat</v>
      </c>
      <c r="N1625" s="10" t="s">
        <v>13275</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14571</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14000</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11946</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14000</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15709</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14000</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12601</v>
      </c>
      <c r="AA1628" s="36">
        <v>41452</v>
      </c>
      <c r="AB1628" s="18">
        <v>41456</v>
      </c>
      <c r="AC1628" s="250">
        <f>VLOOKUP(D1628,Faturamento!D$3:F3063,3,0)</f>
        <v>41483</v>
      </c>
      <c r="AD1628" s="30" t="s">
        <v>15709</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14000</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11980</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15476</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17466</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15476</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15476</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15476</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12139</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12139</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12139</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12139</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12139</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12139</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12139</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15496</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12139</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12139</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12139</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12139</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15496</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12139</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12139</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14000</v>
      </c>
      <c r="M1647" s="20" t="str">
        <f>VLOOKUP(B1647,SAOM!B$2:F3474,5,0)</f>
        <v>SH Sat</v>
      </c>
      <c r="N1647" s="29" t="s">
        <v>13406</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11980</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14000</v>
      </c>
      <c r="M1649" s="22" t="str">
        <f>VLOOKUP(B1649,SAOM!B$2:F3476,5,0)</f>
        <v>SH Sat</v>
      </c>
      <c r="N1649" s="10" t="s">
        <v>13696</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11946</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14000</v>
      </c>
      <c r="M1650" s="22" t="str">
        <f>VLOOKUP(B1650,SAOM!B$2:F3477,5,0)</f>
        <v>SH Sat</v>
      </c>
      <c r="N1650" s="10" t="s">
        <v>13816</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13413</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14000</v>
      </c>
      <c r="M1651" s="22" t="str">
        <f>VLOOKUP(B1651,SAOM!B$2:F3478,5,0)</f>
        <v>SH Sat</v>
      </c>
      <c r="N1651" s="29" t="s">
        <v>13621</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12675</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14000</v>
      </c>
      <c r="M1652" s="22" t="str">
        <f>VLOOKUP(B1652,SAOM!B$2:F3479,5,0)</f>
        <v>SH Sat</v>
      </c>
      <c r="N1652" s="10" t="s">
        <v>13621</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12601</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14000</v>
      </c>
      <c r="M1653" s="22" t="str">
        <f>VLOOKUP(B1653,SAOM!B$2:F3480,5,0)</f>
        <v>SH Sat</v>
      </c>
      <c r="N1653" s="29" t="s">
        <v>13621</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12675</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14000</v>
      </c>
      <c r="M1654" s="22" t="str">
        <f>VLOOKUP(B1654,SAOM!B$2:F3481,5,0)</f>
        <v>SH Sat</v>
      </c>
      <c r="N1654" s="29" t="s">
        <v>13619</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11980</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14000</v>
      </c>
      <c r="M1655" s="22" t="str">
        <f>VLOOKUP(B1655,SAOM!B$2:F3482,5,0)</f>
        <v>SH Sat</v>
      </c>
      <c r="N1655" s="10" t="s">
        <v>13619</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12751</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14000</v>
      </c>
      <c r="M1656" s="22" t="str">
        <f>VLOOKUP(B1656,SAOM!B$2:F3483,5,0)</f>
        <v>SH Sat</v>
      </c>
      <c r="N1656" s="10" t="s">
        <v>13619</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12675</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14000</v>
      </c>
      <c r="M1657" s="22" t="str">
        <f>VLOOKUP(B1657,SAOM!B$2:F3484,5,0)</f>
        <v>SH Sat</v>
      </c>
      <c r="N1657" s="10" t="s">
        <v>13619</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12751</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14000</v>
      </c>
      <c r="M1658" s="22" t="str">
        <f>VLOOKUP(B1658,SAOM!B$2:F3485,5,0)</f>
        <v>SH Sat</v>
      </c>
      <c r="N1658" s="10" t="s">
        <v>13619</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17517</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14000</v>
      </c>
      <c r="M1659" s="22" t="str">
        <f>VLOOKUP(B1659,SAOM!B$2:F3486,5,0)</f>
        <v>SH Sat</v>
      </c>
      <c r="N1659" s="29" t="s">
        <v>13635</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11980</v>
      </c>
      <c r="AA1659" s="157">
        <v>41389</v>
      </c>
      <c r="AB1659" s="45">
        <v>41389</v>
      </c>
      <c r="AC1659" s="251">
        <f>VLOOKUP(D1659,Faturamento!D$3:F3094,3,0)</f>
        <v>41420</v>
      </c>
      <c r="AD1659" s="34" t="s">
        <v>17541</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14000</v>
      </c>
      <c r="M1660" s="20" t="str">
        <f>VLOOKUP(B1660,SAOM!B$2:F3487,5,0)</f>
        <v>SH Sat</v>
      </c>
      <c r="N1660" s="29" t="s">
        <v>13635</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11946</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14000</v>
      </c>
      <c r="M1661" s="22" t="str">
        <f>VLOOKUP(B1661,SAOM!B$2:F3488,5,0)</f>
        <v>SH Sat</v>
      </c>
      <c r="N1661" s="10" t="s">
        <v>13635</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11980</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14000</v>
      </c>
      <c r="M1662" s="22" t="str">
        <f>VLOOKUP(B1662,SAOM!B$2:F3489,5,0)</f>
        <v>SH Sat</v>
      </c>
      <c r="N1662" s="10" t="s">
        <v>13642</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11980</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14000</v>
      </c>
      <c r="M1663" s="22" t="str">
        <f>VLOOKUP(B1663,SAOM!B$2:F3490,5,0)</f>
        <v>SH Sat</v>
      </c>
      <c r="N1663" s="10" t="s">
        <v>13642</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11946</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14000</v>
      </c>
      <c r="M1664" s="22" t="str">
        <f>VLOOKUP(B1664,SAOM!B$2:F3491,5,0)</f>
        <v>SH Sat</v>
      </c>
      <c r="N1664" s="10" t="s">
        <v>13642</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11946</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14000</v>
      </c>
      <c r="M1665" s="22" t="str">
        <f>VLOOKUP(B1665,SAOM!B$2:F3492,5,0)</f>
        <v>SH Sat</v>
      </c>
      <c r="N1665" s="29" t="s">
        <v>13610</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11946</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14000</v>
      </c>
      <c r="M1666" s="22" t="str">
        <f>VLOOKUP(B1666,SAOM!B$2:F3493,5,0)</f>
        <v>SH Sat</v>
      </c>
      <c r="N1666" s="29" t="s">
        <v>13610</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11946</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14000</v>
      </c>
      <c r="M1667" s="22" t="str">
        <f>VLOOKUP(B1667,SAOM!B$2:F3494,5,0)</f>
        <v>SH Sat</v>
      </c>
      <c r="N1667" s="10" t="s">
        <v>13610</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11946</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14000</v>
      </c>
      <c r="M1668" s="22" t="str">
        <f>VLOOKUP(B1668,SAOM!B$2:F3495,5,0)</f>
        <v>SH Sat</v>
      </c>
      <c r="N1668" s="29" t="s">
        <v>13610</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11980</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14000</v>
      </c>
      <c r="M1669" s="22" t="str">
        <f>VLOOKUP(B1669,SAOM!B$2:F3496,5,0)</f>
        <v>SH Sat</v>
      </c>
      <c r="N1669" s="10" t="s">
        <v>13612</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12601</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14000</v>
      </c>
      <c r="M1670" s="22" t="str">
        <f>VLOOKUP(B1670,SAOM!B$2:F3497,5,0)</f>
        <v>SH Sat</v>
      </c>
      <c r="N1670" s="10" t="s">
        <v>13624</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11980</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14000</v>
      </c>
      <c r="M1671" s="22" t="str">
        <f>VLOOKUP(B1671,SAOM!B$2:F3498,5,0)</f>
        <v>SH Sat</v>
      </c>
      <c r="N1671" s="10" t="s">
        <v>13624</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11980</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14000</v>
      </c>
      <c r="M1672" s="20" t="str">
        <f>VLOOKUP(B1672,SAOM!B$2:F3499,5,0)</f>
        <v>SH Sat</v>
      </c>
      <c r="N1672" s="29" t="s">
        <v>13624</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11980</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14000</v>
      </c>
      <c r="M1673" s="20" t="str">
        <f>VLOOKUP(B1673,SAOM!B$2:F3500,5,0)</f>
        <v>SH Sat</v>
      </c>
      <c r="N1673" s="29" t="s">
        <v>13624</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11946</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14000</v>
      </c>
      <c r="M1674" s="20" t="str">
        <f>VLOOKUP(B1674,SAOM!B$2:F3501,5,0)</f>
        <v>SH Sat</v>
      </c>
      <c r="N1674" s="29" t="s">
        <v>13624</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11980</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14000</v>
      </c>
      <c r="M1675" s="20" t="str">
        <f>VLOOKUP(B1675,SAOM!B$2:F3502,5,0)</f>
        <v>SH Sat</v>
      </c>
      <c r="N1675" s="29" t="s">
        <v>13624</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11946</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14000</v>
      </c>
      <c r="M1676" s="22" t="str">
        <f>VLOOKUP(B1676,SAOM!B$2:F3503,5,0)</f>
        <v>SH Sat</v>
      </c>
      <c r="N1676" s="10" t="s">
        <v>13624</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11946</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14000</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12601</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14000</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14000</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12675</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14000</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17648</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14000</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11980</v>
      </c>
      <c r="AA1681" s="157">
        <v>41407</v>
      </c>
      <c r="AB1681" s="45">
        <v>41411</v>
      </c>
      <c r="AC1681" s="251">
        <f>VLOOKUP(D1681,Faturamento!D$3:F3116,3,0)</f>
        <v>41438</v>
      </c>
      <c r="AD1681" s="34" t="s">
        <v>17602</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14000</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12675</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14000</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12675</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14000</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15300</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14000</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15300</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14000</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15300</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14000</v>
      </c>
      <c r="M1687" s="22" t="str">
        <f>VLOOKUP(B1687,SAOM!B$2:F3514,5,0)</f>
        <v>SH Sat</v>
      </c>
      <c r="N1687" s="10" t="s">
        <v>13646</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13043</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14000</v>
      </c>
      <c r="M1688" s="22" t="str">
        <f>VLOOKUP(B1688,SAOM!B$2:F3515,5,0)</f>
        <v>SH Sat</v>
      </c>
      <c r="N1688" s="29" t="s">
        <v>13646</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13043</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14000</v>
      </c>
      <c r="M1689" s="22" t="str">
        <f>VLOOKUP(B1689,SAOM!B$2:F3516,5,0)</f>
        <v>SH Sat</v>
      </c>
      <c r="N1689" s="10" t="s">
        <v>13646</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13043</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14000</v>
      </c>
      <c r="M1690" s="22" t="str">
        <f>VLOOKUP(B1690,SAOM!B$2:F3517,5,0)</f>
        <v>SH Sat</v>
      </c>
      <c r="N1690" s="10" t="s">
        <v>13662</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12751</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14000</v>
      </c>
      <c r="M1691" s="20" t="str">
        <f>VLOOKUP(B1691,SAOM!B$2:F3518,5,0)</f>
        <v>SH Sat</v>
      </c>
      <c r="N1691" s="29" t="s">
        <v>13662</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12751</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14000</v>
      </c>
      <c r="M1692" s="22" t="str">
        <f>VLOOKUP(B1692,SAOM!B$2:F3519,5,0)</f>
        <v>SH Sat</v>
      </c>
      <c r="N1692" s="29" t="s">
        <v>8982</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17457</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14000</v>
      </c>
      <c r="M1693" s="22" t="str">
        <f>VLOOKUP(B1693,SAOM!B$2:F3520,5,0)</f>
        <v>SH Sat</v>
      </c>
      <c r="N1693" s="10" t="s">
        <v>8982</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12675</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14000</v>
      </c>
      <c r="M1694" s="22" t="str">
        <f>VLOOKUP(B1694,SAOM!B$2:F3521,5,0)</f>
        <v>SH Sat</v>
      </c>
      <c r="N1694" s="10" t="s">
        <v>8982</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12675</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14000</v>
      </c>
      <c r="M1695" s="22" t="str">
        <f>VLOOKUP(B1695,SAOM!B$2:F3522,5,0)</f>
        <v>SH Sat</v>
      </c>
      <c r="N1695" s="29" t="s">
        <v>8982</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12675</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14000</v>
      </c>
      <c r="M1696" s="22" t="str">
        <f>VLOOKUP(B1696,SAOM!B$2:F3523,5,0)</f>
        <v>SH Sat</v>
      </c>
      <c r="N1696" s="10" t="s">
        <v>8982</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12675</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14000</v>
      </c>
      <c r="M1697" s="20" t="str">
        <f>VLOOKUP(B1697,SAOM!B$2:F3524,5,0)</f>
        <v>SH Sat</v>
      </c>
      <c r="N1697" s="29" t="s">
        <v>13644</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11980</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14000</v>
      </c>
      <c r="M1698" s="22" t="str">
        <f>VLOOKUP(B1698,SAOM!B$2:F3525,5,0)</f>
        <v>SH Sat</v>
      </c>
      <c r="N1698" s="10" t="s">
        <v>13617</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13043</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14000</v>
      </c>
      <c r="M1699" s="22" t="str">
        <f>VLOOKUP(B1699,SAOM!B$2:F3526,5,0)</f>
        <v>SH Sat</v>
      </c>
      <c r="N1699" s="10" t="s">
        <v>13617</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13043</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14000</v>
      </c>
      <c r="M1700" s="20" t="str">
        <f>VLOOKUP(B1700,SAOM!B$2:F3527,5,0)</f>
        <v>SH Sat</v>
      </c>
      <c r="N1700" s="29" t="s">
        <v>13617</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13043</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14000</v>
      </c>
      <c r="M1701" s="22" t="str">
        <f>VLOOKUP(B1701,SAOM!B$2:F3528,5,0)</f>
        <v>SH Sat</v>
      </c>
      <c r="N1701" s="10" t="s">
        <v>13617</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13043</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14000</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11980</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9261</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9219</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9219</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13672</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13672</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14000</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18502</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14000</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18502</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14000</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18502</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14000</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13676</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13674</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13704</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13704</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13704</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19234</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17714</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17714</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14000</v>
      </c>
      <c r="M1726" s="20" t="str">
        <f>VLOOKUP(B1726,SAOM!B$2:F3553,5,0)</f>
        <v>SH Sat</v>
      </c>
      <c r="N1726" s="29" t="s">
        <v>13735</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15300</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14000</v>
      </c>
      <c r="M1727" s="20" t="str">
        <f>VLOOKUP(B1727,SAOM!B$2:F3554,5,0)</f>
        <v>SH Sat</v>
      </c>
      <c r="N1727" s="29" t="s">
        <v>13735</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12677</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14000</v>
      </c>
      <c r="M1728" s="20" t="str">
        <f>VLOOKUP(B1728,SAOM!B$2:F3555,5,0)</f>
        <v>SH Sat</v>
      </c>
      <c r="N1728" s="29" t="s">
        <v>13735</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15300</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14000</v>
      </c>
      <c r="M1729" s="20" t="str">
        <f>VLOOKUP(B1729,SAOM!B$2:F3556,5,0)</f>
        <v>SH Sat</v>
      </c>
      <c r="N1729" s="29" t="s">
        <v>13735</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15300</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14000</v>
      </c>
      <c r="M1730" s="22" t="str">
        <f>VLOOKUP(B1730,SAOM!B$2:F3557,5,0)</f>
        <v>SH Sat</v>
      </c>
      <c r="N1730" s="10" t="s">
        <v>13735</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14529</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14000</v>
      </c>
      <c r="M1731" s="22" t="str">
        <f>VLOOKUP(B1731,SAOM!B$2:F3558,5,0)</f>
        <v>SH Sat</v>
      </c>
      <c r="N1731" s="10" t="s">
        <v>13735</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14010</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14000</v>
      </c>
      <c r="M1732" s="20" t="str">
        <f>VLOOKUP(B1732,SAOM!B$2:F3559,5,0)</f>
        <v>SH Sat</v>
      </c>
      <c r="N1732" s="29" t="s">
        <v>13735</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12677</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14000</v>
      </c>
      <c r="M1733" s="20" t="str">
        <f>VLOOKUP(B1733,SAOM!B$2:F3560,5,0)</f>
        <v>SH Sat</v>
      </c>
      <c r="N1733" s="29" t="s">
        <v>13735</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12677</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14000</v>
      </c>
      <c r="M1734" s="20" t="str">
        <f>VLOOKUP(B1734,SAOM!B$2:F3561,5,0)</f>
        <v>SH Sat</v>
      </c>
      <c r="N1734" s="29" t="s">
        <v>13735</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14010</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14000</v>
      </c>
      <c r="M1735" s="20" t="str">
        <f>VLOOKUP(B1735,SAOM!B$2:F3562,5,0)</f>
        <v>SH Sat</v>
      </c>
      <c r="N1735" s="29" t="s">
        <v>13735</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14529</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14000</v>
      </c>
      <c r="M1736" s="20" t="str">
        <f>VLOOKUP(B1736,SAOM!B$2:F3563,5,0)</f>
        <v>SH Sat</v>
      </c>
      <c r="N1736" s="29" t="s">
        <v>13735</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19295</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14000</v>
      </c>
      <c r="M1737" s="20" t="str">
        <f>VLOOKUP(B1737,SAOM!B$2:F3564,5,0)</f>
        <v>SH Sat</v>
      </c>
      <c r="N1737" s="29" t="s">
        <v>13735</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14529</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14000</v>
      </c>
      <c r="M1738" s="20" t="str">
        <f>VLOOKUP(B1738,SAOM!B$2:F3565,5,0)</f>
        <v>SH Sat</v>
      </c>
      <c r="N1738" s="29" t="s">
        <v>13735</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15300</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14000</v>
      </c>
      <c r="M1739" s="20" t="str">
        <f>VLOOKUP(B1739,SAOM!B$2:F3566,5,0)</f>
        <v>SH Sat</v>
      </c>
      <c r="N1739" s="29" t="s">
        <v>13735</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15300</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14000</v>
      </c>
      <c r="M1740" s="20" t="str">
        <f>VLOOKUP(B1740,SAOM!B$2:F3567,5,0)</f>
        <v>SH Sat</v>
      </c>
      <c r="N1740" s="29" t="s">
        <v>13735</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12677</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14000</v>
      </c>
      <c r="M1741" s="22" t="str">
        <f>VLOOKUP(B1741,SAOM!B$2:F3568,5,0)</f>
        <v>SH Sat</v>
      </c>
      <c r="N1741" s="10" t="s">
        <v>13735</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13043</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14000</v>
      </c>
      <c r="M1742" s="20" t="str">
        <f>VLOOKUP(B1742,SAOM!B$2:F3569,5,0)</f>
        <v>SH Sat</v>
      </c>
      <c r="N1742" s="29" t="s">
        <v>13735</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12677</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14000</v>
      </c>
      <c r="M1743" s="20" t="str">
        <f>VLOOKUP(B1743,SAOM!B$2:F3570,5,0)</f>
        <v>SH Sat</v>
      </c>
      <c r="N1743" s="29" t="s">
        <v>13735</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15300</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14000</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12751</v>
      </c>
      <c r="AA1744" s="36">
        <v>41410</v>
      </c>
      <c r="AB1744" s="18">
        <v>41425</v>
      </c>
      <c r="AC1744" s="250">
        <f>VLOOKUP(D1744,Faturamento!D$3:F3179,3,0)</f>
        <v>41441</v>
      </c>
      <c r="AD1744" s="30" t="s">
        <v>17941</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14000</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12751</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13662</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14000</v>
      </c>
      <c r="M1747" s="22" t="str">
        <f>VLOOKUP(B1747,SAOM!B$2:F3574,5,0)</f>
        <v>SH Sat</v>
      </c>
      <c r="N1747" s="10" t="s">
        <v>13713</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18502</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14000</v>
      </c>
      <c r="M1748" s="22" t="str">
        <f>VLOOKUP(B1748,SAOM!B$2:F3575,5,0)</f>
        <v>SH Sat</v>
      </c>
      <c r="N1748" s="10" t="s">
        <v>13713</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15300</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14000</v>
      </c>
      <c r="M1749" s="22" t="str">
        <f>VLOOKUP(B1749,SAOM!B$2:F3576,5,0)</f>
        <v>SH Sat</v>
      </c>
      <c r="N1749" s="10" t="s">
        <v>13713</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14529</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14000</v>
      </c>
      <c r="M1750" s="20" t="str">
        <f>VLOOKUP(B1750,SAOM!B$2:F3577,5,0)</f>
        <v>SH Sat</v>
      </c>
      <c r="N1750" s="29" t="s">
        <v>13713</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12677</v>
      </c>
      <c r="AA1750" s="157">
        <v>41408</v>
      </c>
      <c r="AB1750" s="45">
        <v>41421</v>
      </c>
      <c r="AC1750" s="251">
        <f>VLOOKUP(D1750,Faturamento!D$3:F3185,3,0)</f>
        <v>41439</v>
      </c>
      <c r="AD1750" s="34" t="s">
        <v>18492</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14000</v>
      </c>
      <c r="M1751" s="22" t="str">
        <f>VLOOKUP(B1751,SAOM!B$2:F3578,5,0)</f>
        <v>SH Sat</v>
      </c>
      <c r="N1751" s="10" t="s">
        <v>13713</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12677</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14000</v>
      </c>
      <c r="M1752" s="20" t="str">
        <f>VLOOKUP(B1752,SAOM!B$2:F3579,5,0)</f>
        <v>SH Sat</v>
      </c>
      <c r="N1752" s="29" t="s">
        <v>13713</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12677</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14000</v>
      </c>
      <c r="M1753" s="22" t="str">
        <f>VLOOKUP(B1753,SAOM!B$2:F3580,5,0)</f>
        <v>SH Sat</v>
      </c>
      <c r="N1753" s="10" t="s">
        <v>13713</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12677</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14000</v>
      </c>
      <c r="M1754" s="22" t="str">
        <f>VLOOKUP(B1754,SAOM!B$2:F3581,5,0)</f>
        <v>SH Sat</v>
      </c>
      <c r="N1754" s="10" t="s">
        <v>13713</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12677</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14000</v>
      </c>
      <c r="M1755" s="22" t="str">
        <f>VLOOKUP(B1755,SAOM!B$2:F3582,5,0)</f>
        <v>SH Sat</v>
      </c>
      <c r="N1755" s="10" t="s">
        <v>13713</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12677</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14000</v>
      </c>
      <c r="M1756" s="22" t="str">
        <f>VLOOKUP(B1756,SAOM!B$2:F3583,5,0)</f>
        <v>SH Sat</v>
      </c>
      <c r="N1756" s="10" t="s">
        <v>13713</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12677</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14000</v>
      </c>
      <c r="M1757" s="22" t="str">
        <f>VLOOKUP(B1757,SAOM!B$2:F3584,5,0)</f>
        <v>SH Sat</v>
      </c>
      <c r="N1757" s="10" t="s">
        <v>13713</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12677</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14000</v>
      </c>
      <c r="M1758" s="20" t="str">
        <f>VLOOKUP(B1758,SAOM!B$2:F3585,5,0)</f>
        <v>SH Sat</v>
      </c>
      <c r="N1758" s="29" t="s">
        <v>13668</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13043</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13672</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13688</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14000</v>
      </c>
      <c r="M1761" s="22" t="str">
        <f>VLOOKUP(B1761,SAOM!B$2:F3588,5,0)</f>
        <v>SH Sat</v>
      </c>
      <c r="N1761" s="10" t="s">
        <v>13703</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12675</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9090</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17713</v>
      </c>
      <c r="AA1764" s="157">
        <v>41397</v>
      </c>
      <c r="AB1764" s="45"/>
      <c r="AC1764" s="251">
        <f>VLOOKUP(D1764,Faturamento!D$3:F3199,3,0)</f>
        <v>41428</v>
      </c>
      <c r="AD1764" s="34" t="s">
        <v>20100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19868</v>
      </c>
      <c r="AA1766" s="157">
        <v>41460</v>
      </c>
      <c r="AB1766" s="45"/>
      <c r="AC1766" s="250">
        <v>41487</v>
      </c>
      <c r="AD1766" s="34" t="s">
        <v>20101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19534</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9261</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15787</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17597</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19296</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9261</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19985</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17712</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11006</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17647</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17647</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9090</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17711</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8916</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17711</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17601</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14000</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17456</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17456</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17456</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17456</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19234</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19234</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14000</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19292</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17542</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17466</v>
      </c>
      <c r="AA1815" s="443"/>
      <c r="AB1815" s="18"/>
      <c r="AC1815" s="250" t="e">
        <f>VLOOKUP(D1815,Faturamento!D$3:F3250,3,0)</f>
        <v>#N/A</v>
      </c>
      <c r="AD1815" s="30" t="s">
        <v>17543</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17542</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22758</v>
      </c>
      <c r="Z1816" s="39" t="s">
        <v>5033</v>
      </c>
      <c r="AA1816" s="22"/>
      <c r="AB1816" s="18"/>
      <c r="AC1816" s="250" t="e">
        <f>VLOOKUP(D1816,Faturamento!D$3:F3251,3,0)</f>
        <v>#N/A</v>
      </c>
      <c r="AD1816" s="30" t="s">
        <v>17543</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14000</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19292</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14000</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19291</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14000</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19294</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9027</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9027</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9027</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9027</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9027</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9027</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8918</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9027</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9027</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8918</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9027</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8918</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9027</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9027</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9214</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9027</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9261</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9027</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18372</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9027</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18212</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9027</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9214</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9027</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8916</v>
      </c>
      <c r="AA1837" s="157">
        <v>41509</v>
      </c>
      <c r="AB1837" s="45"/>
      <c r="AC1837" s="251">
        <f>VLOOKUP(D1837,Faturamento!D$3:F3272,3,0)</f>
        <v>41540</v>
      </c>
      <c r="AD1837" s="34" t="s">
        <v>20389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8916</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14000</v>
      </c>
      <c r="M1841" s="22" t="str">
        <f>VLOOKUP(B1841,SAOM!B$2:F3668,5,0)</f>
        <v>SH Sat</v>
      </c>
      <c r="N1841" s="10" t="s">
        <v>13776</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13776</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13776</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13776</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14000</v>
      </c>
      <c r="M1845" s="22" t="str">
        <f>VLOOKUP(B1845,SAOM!B$2:F3672,5,0)</f>
        <v>SH Sat</v>
      </c>
      <c r="N1845" s="10" t="s">
        <v>13776</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13776</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19669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13776</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13776</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13776</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13766</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13766</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14000</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12751</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13726</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15480</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13726</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9261</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14000</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19809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14000</v>
      </c>
      <c r="M1856" s="22" t="str">
        <f>VLOOKUP(B1856,SAOM!B$2:F3683,5,0)</f>
        <v>SH Sat</v>
      </c>
      <c r="N1856" s="10" t="s">
        <v>13874</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12751</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13732</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13732</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8916</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13732</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13732</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14000</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12601</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14000</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12601</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14000</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12601</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14000</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12601</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14000</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12601</v>
      </c>
      <c r="AA1865" s="157">
        <v>41408</v>
      </c>
      <c r="AB1865" s="45">
        <v>41425</v>
      </c>
      <c r="AC1865" s="251">
        <f>VLOOKUP(D1865,Faturamento!D$3:F3300,3,0)</f>
        <v>41439</v>
      </c>
      <c r="AD1865" s="34" t="s">
        <v>18493</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14000</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12601</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13739</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13739</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13739</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13739</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14000</v>
      </c>
      <c r="M1871" s="22" t="str">
        <f>VLOOKUP(B1871,SAOM!B$2:F3698,5,0)</f>
        <v>SH Sat</v>
      </c>
      <c r="N1871" s="10" t="s">
        <v>13737</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12601</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14000</v>
      </c>
      <c r="M1872" s="20" t="str">
        <f>VLOOKUP(B1872,SAOM!B$2:F3699,5,0)</f>
        <v>SH Sat</v>
      </c>
      <c r="N1872" s="29" t="s">
        <v>13737</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12601</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14000</v>
      </c>
      <c r="M1873" s="22" t="str">
        <f>VLOOKUP(B1873,SAOM!B$2:F3700,5,0)</f>
        <v>SH Sat</v>
      </c>
      <c r="N1873" s="10" t="s">
        <v>13737</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12601</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14000</v>
      </c>
      <c r="M1874" s="22" t="str">
        <f>VLOOKUP(B1874,SAOM!B$2:F3701,5,0)</f>
        <v>SH Sat</v>
      </c>
      <c r="N1874" s="10" t="s">
        <v>13737</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12601</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14000</v>
      </c>
      <c r="M1875" s="22" t="str">
        <f>VLOOKUP(B1875,SAOM!B$2:F3702,5,0)</f>
        <v>SH Sat</v>
      </c>
      <c r="N1875" s="10" t="s">
        <v>13737</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12601</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14000</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12601</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14000</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12601</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13706</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13706</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20124</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14000</v>
      </c>
      <c r="M1882" s="20" t="str">
        <f>VLOOKUP(B1882,SAOM!B$2:F3709,5,0)</f>
        <v>SH Sat</v>
      </c>
      <c r="N1882" s="29" t="s">
        <v>13706</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19160</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13736</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13736</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13736</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19533</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13736</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19533</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13736</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13736</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13736</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13733</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13733</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13733</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14000</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14529</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14000</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14529</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13766</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13766</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13766</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13766</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9261</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13766</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13766</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8918</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13766</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13766</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14000</v>
      </c>
      <c r="M1904" s="22" t="str">
        <f>VLOOKUP(B1904,SAOM!B$2:F3731,5,0)</f>
        <v>SH Sat</v>
      </c>
      <c r="N1904" s="10" t="s">
        <v>13730</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19292</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13738</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13749</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14000</v>
      </c>
      <c r="M1907" s="22" t="str">
        <f>VLOOKUP(B1907,SAOM!B$2:F3734,5,0)</f>
        <v>SH Sat</v>
      </c>
      <c r="N1907" s="10" t="s">
        <v>13829</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19297</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14000</v>
      </c>
      <c r="M1908" s="22" t="str">
        <f>VLOOKUP(B1908,SAOM!B$2:F3735,5,0)</f>
        <v>SH Sat</v>
      </c>
      <c r="N1908" s="10" t="s">
        <v>13840</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19532</v>
      </c>
      <c r="AA1908" s="36">
        <v>41437</v>
      </c>
      <c r="AB1908" s="18">
        <v>41446</v>
      </c>
      <c r="AC1908" s="250">
        <f>VLOOKUP(D1908,Faturamento!D$3:F3344,3,0)</f>
        <v>41468</v>
      </c>
      <c r="AD1908" s="30" t="s">
        <v>18493</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14000</v>
      </c>
      <c r="M1909" s="22" t="str">
        <f>VLOOKUP(B1909,SAOM!B$2:F3736,5,0)</f>
        <v>SH Sat</v>
      </c>
      <c r="N1909" s="10" t="s">
        <v>13840</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19532</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14000</v>
      </c>
      <c r="M1910" s="22" t="str">
        <f>VLOOKUP(B1910,SAOM!B$2:F3737,5,0)</f>
        <v>SH Sat</v>
      </c>
      <c r="N1910" s="10" t="s">
        <v>13871</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19236</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13802</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13802</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13802</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9261</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14000</v>
      </c>
      <c r="M1914" s="22" t="str">
        <f>VLOOKUP(B1914,SAOM!B$2:F3741,5,0)</f>
        <v>SH Sat</v>
      </c>
      <c r="N1914" s="10" t="s">
        <v>13812</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19236</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14000</v>
      </c>
      <c r="M1915" s="22" t="str">
        <f>VLOOKUP(B1915,SAOM!B$2:F3742,5,0)</f>
        <v>SH Sat</v>
      </c>
      <c r="N1915" s="10" t="s">
        <v>13812</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19480</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14000</v>
      </c>
      <c r="M1916" s="22" t="str">
        <f>VLOOKUP(B1916,SAOM!B$2:F3743,5,0)</f>
        <v>SH Sat</v>
      </c>
      <c r="N1916" s="10" t="s">
        <v>13812</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19469</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14000</v>
      </c>
      <c r="M1917" s="20" t="str">
        <f>VLOOKUP(B1917,SAOM!B$2:F3744,5,0)</f>
        <v>SH Sat</v>
      </c>
      <c r="N1917" s="29" t="s">
        <v>13812</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22954</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14000</v>
      </c>
      <c r="M1918" s="22" t="str">
        <f>VLOOKUP(B1918,SAOM!B$2:F3745,5,0)</f>
        <v>SH Sat</v>
      </c>
      <c r="N1918" s="10" t="s">
        <v>13812</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19236</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15305</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14000</v>
      </c>
      <c r="M1933" s="22" t="str">
        <f>VLOOKUP(B1933,SAOM!B$2:F3760,5,0)</f>
        <v>SH Sat</v>
      </c>
      <c r="N1933" s="10" t="s">
        <v>8737</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12601</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14000</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19150</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14000</v>
      </c>
      <c r="M1935" s="22" t="str">
        <f>VLOOKUP(B1935,SAOM!B$2:F3762,5,0)</f>
        <v>SH Sat</v>
      </c>
      <c r="N1935" s="10" t="s">
        <v>13866</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19365</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14000</v>
      </c>
      <c r="M1936" s="22" t="str">
        <f>VLOOKUP(B1936,SAOM!B$2:F3763,5,0)</f>
        <v>SH Sat</v>
      </c>
      <c r="N1936" s="10" t="s">
        <v>13737</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12675</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13787</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13787</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8918</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13787</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13787</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13787</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13787</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14000</v>
      </c>
      <c r="M1943" s="22" t="str">
        <f>VLOOKUP(B1943,SAOM!B$2:F3770,5,0)</f>
        <v>SH Sat</v>
      </c>
      <c r="N1943" s="10" t="s">
        <v>13787</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19809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13787</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14000</v>
      </c>
      <c r="M1945" s="22" t="str">
        <f>VLOOKUP(B1945,SAOM!B$2:F3772,5,0)</f>
        <v>SH Sat</v>
      </c>
      <c r="N1945" s="10" t="s">
        <v>13787</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14000</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19289</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14000</v>
      </c>
      <c r="M1947" s="20" t="str">
        <f>VLOOKUP(B1947,SAOM!B$2:F3774,5,0)</f>
        <v>SH Sat</v>
      </c>
      <c r="N1947" s="29" t="s">
        <v>13680</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11980</v>
      </c>
      <c r="AA1947" s="157">
        <v>41675</v>
      </c>
      <c r="AB1947" s="45">
        <v>41669</v>
      </c>
      <c r="AC1947" s="251">
        <f>VLOOKUP(D1947,Faturamento!D$3:F3383,3,0)</f>
        <v>41706</v>
      </c>
      <c r="AD1947" s="34" t="s">
        <v>22744</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14000</v>
      </c>
      <c r="M1948" s="22" t="str">
        <f>VLOOKUP(B1948,SAOM!B$2:F3775,5,0)</f>
        <v>SH Sat</v>
      </c>
      <c r="N1948" s="10" t="s">
        <v>13888</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13724</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14000</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19295</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14000</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19297</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14000</v>
      </c>
      <c r="M1953" s="20" t="str">
        <f>VLOOKUP(B1953,SAOM!B$2:F3780,5,0)</f>
        <v>SH Sat</v>
      </c>
      <c r="N1953" s="29" t="s">
        <v>13643</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11946</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13656</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19234</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13656</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13656</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13656</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13698</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13698</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13698</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14000</v>
      </c>
      <c r="M1961" s="20" t="str">
        <f>VLOOKUP(B1961,SAOM!B$2:F3788,5,0)</f>
        <v>SH Sat</v>
      </c>
      <c r="N1961" s="29" t="s">
        <v>13698</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19532</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14000</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19979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14000</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12675</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14000</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19297</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14000</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14529</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14000</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12677</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15480</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9261</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14000</v>
      </c>
      <c r="M1969" s="22" t="str">
        <f>VLOOKUP(B1969,SAOM!B$2:F3796,5,0)</f>
        <v>SH Sat</v>
      </c>
      <c r="N1969" s="10" t="s">
        <v>13639</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11946</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13772</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17714</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14000</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14000</v>
      </c>
      <c r="M1972" s="20" t="str">
        <f>VLOOKUP(B1972,SAOM!B$2:F3799,5,0)</f>
        <v>SH Sat</v>
      </c>
      <c r="N1972" s="29" t="s">
        <v>13731</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11946</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14000</v>
      </c>
      <c r="M1973" s="20" t="str">
        <f>VLOOKUP(B1973,SAOM!B$2:F3800,5,0)</f>
        <v>SH Sat</v>
      </c>
      <c r="N1973" s="29" t="s">
        <v>13731</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11946</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14000</v>
      </c>
      <c r="M1974" s="22" t="str">
        <f>VLOOKUP(B1974,SAOM!B$2:F3801,5,0)</f>
        <v>SH Sat</v>
      </c>
      <c r="N1974" s="10" t="s">
        <v>13747</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19297</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14000</v>
      </c>
      <c r="M1975" s="22" t="str">
        <f>VLOOKUP(B1975,SAOM!B$2:F3802,5,0)</f>
        <v>SH Sat</v>
      </c>
      <c r="N1975" s="10" t="s">
        <v>13747</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19456</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14000</v>
      </c>
      <c r="M1976" s="22" t="str">
        <f>VLOOKUP(B1976,SAOM!B$2:F3803,5,0)</f>
        <v>SH Sat</v>
      </c>
      <c r="N1976" s="10" t="s">
        <v>13747</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12675</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14000</v>
      </c>
      <c r="M1977" s="22" t="str">
        <f>VLOOKUP(B1977,SAOM!B$2:F3804,5,0)</f>
        <v>SH Sat</v>
      </c>
      <c r="N1977" s="10" t="s">
        <v>13747</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19456</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14000</v>
      </c>
      <c r="M1978" s="20" t="str">
        <f>VLOOKUP(B1978,SAOM!B$2:F3805,5,0)</f>
        <v>SH Sat</v>
      </c>
      <c r="N1978" s="29" t="s">
        <v>13746</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11946</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14000</v>
      </c>
      <c r="M1979" s="20" t="str">
        <f>VLOOKUP(B1979,SAOM!B$2:F3806,5,0)</f>
        <v>SH Sat</v>
      </c>
      <c r="N1979" s="29" t="s">
        <v>13746</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11946</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13752</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13752</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8916</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13752</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14000</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19456</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14000</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19297</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14000</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19236</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14000</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19236</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14000</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19236</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14000</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19297</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14000</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19297</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14000</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19297</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14000</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12601</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14000</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12601</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14000</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19280</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14000</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12601</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14000</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12601</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14000</v>
      </c>
      <c r="M1996" s="20" t="str">
        <f>VLOOKUP(B1996,SAOM!B$2:F3823,5,0)</f>
        <v>SH Sat</v>
      </c>
      <c r="N1996" s="29" t="s">
        <v>13803</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11946</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14000</v>
      </c>
      <c r="M1997" s="22" t="str">
        <f>VLOOKUP(B1997,SAOM!B$2:F3824,5,0)</f>
        <v>SH Sat</v>
      </c>
      <c r="N1997" s="10" t="s">
        <v>13803</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11980</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14000</v>
      </c>
      <c r="M1998" s="20" t="str">
        <f>VLOOKUP(B1998,SAOM!B$2:F3825,5,0)</f>
        <v>SH Sat</v>
      </c>
      <c r="N1998" s="29" t="s">
        <v>13803</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11946</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14000</v>
      </c>
      <c r="M1999" s="20" t="str">
        <f>VLOOKUP(B1999,SAOM!B$2:F3826,5,0)</f>
        <v>SH Sat</v>
      </c>
      <c r="N1999" s="29" t="s">
        <v>13803</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11980</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14000</v>
      </c>
      <c r="M2000" s="20" t="str">
        <f>VLOOKUP(B2000,SAOM!B$2:F3827,5,0)</f>
        <v>SH Sat</v>
      </c>
      <c r="N2000" s="29" t="s">
        <v>13803</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11946</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14000</v>
      </c>
      <c r="M2001" s="20" t="str">
        <f>VLOOKUP(B2001,SAOM!B$2:F3828,5,0)</f>
        <v>SH Sat</v>
      </c>
      <c r="N2001" s="29" t="s">
        <v>13783</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11980</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8672</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15480</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13671</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13671</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13662</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19535</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14000</v>
      </c>
      <c r="M2006" s="22" t="str">
        <f>VLOOKUP(B2006,SAOM!B$2:F3833,5,0)</f>
        <v>SH Sat</v>
      </c>
      <c r="N2006" s="10" t="s">
        <v>13694</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11946</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14000</v>
      </c>
      <c r="M2007" s="20" t="str">
        <f>VLOOKUP(B2007,SAOM!B$2:F3834,5,0)</f>
        <v>SH Sat</v>
      </c>
      <c r="N2007" s="29" t="s">
        <v>13694</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11980</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14000</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19290</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14000</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11946</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9011</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9011</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20511</v>
      </c>
      <c r="AN2011" s="96" t="s">
        <v>20539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9011</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9261</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14000</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11946</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14000</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11946</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14000</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11946</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14000</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11946</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14000</v>
      </c>
      <c r="M2020" s="22" t="str">
        <f>VLOOKUP(B2020,SAOM!B$2:F3847,5,0)</f>
        <v>SH Sat</v>
      </c>
      <c r="N2020" s="10" t="s">
        <v>13740</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14529</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14000</v>
      </c>
      <c r="M2021" s="22" t="str">
        <f>VLOOKUP(B2021,SAOM!B$2:F3848,5,0)</f>
        <v>SH Sat</v>
      </c>
      <c r="N2021" s="10" t="s">
        <v>13740</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14529</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14000</v>
      </c>
      <c r="M2022" s="22" t="str">
        <f>VLOOKUP(B2022,SAOM!B$2:F3849,5,0)</f>
        <v>SH Sat</v>
      </c>
      <c r="N2022" s="10" t="s">
        <v>13740</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14529</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14000</v>
      </c>
      <c r="M2023" s="20" t="str">
        <f>VLOOKUP(B2023,SAOM!B$2:F3850,5,0)</f>
        <v>SH Sat</v>
      </c>
      <c r="N2023" s="29" t="s">
        <v>13740</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12677</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14000</v>
      </c>
      <c r="M2024" s="22" t="str">
        <f>VLOOKUP(B2024,SAOM!B$2:F3851,5,0)</f>
        <v>SH Sat</v>
      </c>
      <c r="N2024" s="10" t="s">
        <v>13740</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12677</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14000</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19297</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14000</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12601</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14000</v>
      </c>
      <c r="M2027" s="20" t="str">
        <f>VLOOKUP(B2027,SAOM!B$2:F3854,5,0)</f>
        <v>SH Sat</v>
      </c>
      <c r="N2027" s="29" t="s">
        <v>13761</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19297</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14000</v>
      </c>
      <c r="M2028" s="22" t="str">
        <f>VLOOKUP(B2028,SAOM!B$2:F3855,5,0)</f>
        <v>SH Sat</v>
      </c>
      <c r="N2028" s="10" t="s">
        <v>13761</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19297</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13763</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15480</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14000</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12675</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14000</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12601</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14000</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12675</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14000</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12675</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14000</v>
      </c>
      <c r="M2038" s="22" t="str">
        <f>VLOOKUP(B2038,SAOM!B$2:F3865,5,0)</f>
        <v>SH Sat</v>
      </c>
      <c r="N2038" s="10" t="s">
        <v>13769</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19456</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14000</v>
      </c>
      <c r="M2039" s="22" t="str">
        <f>VLOOKUP(B2039,SAOM!B$2:F3866,5,0)</f>
        <v>SH Sat</v>
      </c>
      <c r="N2039" s="10" t="s">
        <v>13791</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19236</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14000</v>
      </c>
      <c r="M2040" s="20" t="str">
        <f>VLOOKUP(B2040,SAOM!B$2:F3867,5,0)</f>
        <v>SH Sat</v>
      </c>
      <c r="N2040" s="29" t="s">
        <v>13632</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12675</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14000</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19160</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14000</v>
      </c>
      <c r="M2042" s="22" t="str">
        <f>VLOOKUP(B2042,SAOM!B$2:F3869,5,0)</f>
        <v>SH Sat</v>
      </c>
      <c r="N2042" s="10" t="s">
        <v>13655</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11980</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14000</v>
      </c>
      <c r="M2043" s="22" t="str">
        <f>VLOOKUP(B2043,SAOM!B$2:F3870,5,0)</f>
        <v>SH Sat</v>
      </c>
      <c r="N2043" s="10" t="s">
        <v>13671</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12675</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14000</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11946</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13727</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9011</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14000</v>
      </c>
      <c r="M2047" s="20" t="str">
        <f>VLOOKUP(B2047,SAOM!B$2:F3874,5,0)</f>
        <v>SH Sat</v>
      </c>
      <c r="N2047" s="29" t="s">
        <v>13748</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11946</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14000</v>
      </c>
      <c r="M2048" s="22" t="str">
        <f>VLOOKUP(B2048,SAOM!B$2:F3875,5,0)</f>
        <v>SH Sat</v>
      </c>
      <c r="N2048" s="10" t="s">
        <v>13783</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11946</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14000</v>
      </c>
      <c r="M2049" s="20" t="str">
        <f>VLOOKUP(B2049,SAOM!B$2:F3876,5,0)</f>
        <v>SH Sat</v>
      </c>
      <c r="N2049" s="29" t="s">
        <v>13789</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12601</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14000</v>
      </c>
      <c r="M2050" s="20" t="str">
        <f>VLOOKUP(B2050,SAOM!B$2:F3877,5,0)</f>
        <v>SH Sat</v>
      </c>
      <c r="N2050" s="29" t="s">
        <v>13796</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14000</v>
      </c>
      <c r="M2051" s="20" t="str">
        <f>VLOOKUP(B2051,SAOM!B$2:F3878,5,0)</f>
        <v>SH Sat</v>
      </c>
      <c r="N2051" s="29" t="s">
        <v>13803</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11980</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14000</v>
      </c>
      <c r="M2052" s="20" t="str">
        <f>VLOOKUP(B2052,SAOM!B$2:F3879,5,0)</f>
        <v>SH Sat</v>
      </c>
      <c r="N2052" s="29" t="s">
        <v>13796</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19160</v>
      </c>
      <c r="AA2052" s="157">
        <v>41430</v>
      </c>
      <c r="AB2052" s="45">
        <v>41421</v>
      </c>
      <c r="AC2052" s="251">
        <f>VLOOKUP(D2052,Faturamento!D$3:F3488,3,0)</f>
        <v>41461</v>
      </c>
      <c r="AD2052" s="34" t="s">
        <v>13042</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14000</v>
      </c>
      <c r="M2053" s="20" t="str">
        <f>VLOOKUP(B2053,SAOM!B$2:F3880,5,0)</f>
        <v>SH Sat</v>
      </c>
      <c r="N2053" s="29" t="s">
        <v>13807</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12675</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14000</v>
      </c>
      <c r="M2054" s="22" t="str">
        <f>VLOOKUP(B2054,SAOM!B$2:F3881,5,0)</f>
        <v>SH Sat</v>
      </c>
      <c r="N2054" s="10" t="s">
        <v>13808</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12675</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14000</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11946</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14000</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11946</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14000</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11946</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14000</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14529</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14000</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19362</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14000</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19361</v>
      </c>
      <c r="AA2060" s="157">
        <v>41430</v>
      </c>
      <c r="AB2060" s="45">
        <v>41438</v>
      </c>
      <c r="AC2060" s="251">
        <f>VLOOKUP(D2060,Faturamento!D$3:F3496,3,0)</f>
        <v>41461</v>
      </c>
      <c r="AD2060" s="34" t="s">
        <v>18493</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14000</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19361</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14000</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19362</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14000</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12601</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14000</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12675</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13884</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9261</v>
      </c>
      <c r="AA2065" s="36">
        <v>41506</v>
      </c>
      <c r="AB2065" s="45"/>
      <c r="AC2065" s="250">
        <f>VLOOKUP(D2065,Faturamento!D$3:F3501,3,0)</f>
        <v>41537</v>
      </c>
      <c r="AD2065" s="30" t="s">
        <v>20307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14000</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12675</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13610</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13806</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14000</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19284</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14000</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19295</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14000</v>
      </c>
      <c r="M2071" s="20" t="str">
        <f>VLOOKUP(B2071,SAOM!B$2:F3898,5,0)</f>
        <v>SH Sat</v>
      </c>
      <c r="N2071" s="281" t="s">
        <v>8644</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14529</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14000</v>
      </c>
      <c r="M2073" s="20" t="str">
        <f>VLOOKUP(B2073,SAOM!B$2:F3900,5,0)</f>
        <v>SH Sat</v>
      </c>
      <c r="N2073" s="281" t="s">
        <v>13761</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14529</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17542</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22759</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17542</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22760</v>
      </c>
      <c r="Z2075" s="85" t="s">
        <v>19295</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17542</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22760</v>
      </c>
      <c r="Z2076" s="85" t="s">
        <v>19295</v>
      </c>
      <c r="AA2076" s="282"/>
      <c r="AB2076" s="284" t="s">
        <v>453</v>
      </c>
      <c r="AC2076" s="258" t="s">
        <v>453</v>
      </c>
      <c r="AD2076" s="285" t="s">
        <v>20299</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9322</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17542</v>
      </c>
      <c r="K2079" s="332" t="e">
        <f>VLOOKUP(B2079,SAOM!B$2:H3621,4,0)</f>
        <v>#N/A</v>
      </c>
      <c r="L2079" s="335" t="s">
        <v>14000</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12675</v>
      </c>
      <c r="AA2079" s="333"/>
      <c r="AB2079" s="341" t="s">
        <v>453</v>
      </c>
      <c r="AC2079" s="342" t="s">
        <v>453</v>
      </c>
      <c r="AD2079" s="343" t="s">
        <v>20509</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22849</v>
      </c>
      <c r="K2080" s="332" t="e">
        <f>VLOOKUP(B2080,SAOM!B$2:H3622,4,0)</f>
        <v>#N/A</v>
      </c>
      <c r="L2080" s="335" t="s">
        <v>14000</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20509</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37" t="s">
        <v>17542</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22753</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17542</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22755</v>
      </c>
      <c r="Z2082" s="29" t="s">
        <v>17466</v>
      </c>
      <c r="AA2082" s="20"/>
      <c r="AB2082" s="426"/>
      <c r="AC2082" s="258" t="s">
        <v>453</v>
      </c>
      <c r="AD2082" s="60" t="s">
        <v>22635</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17542</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22753</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37" t="s">
        <v>17542</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22756</v>
      </c>
      <c r="Z2085" s="29" t="s">
        <v>17466</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37" t="s">
        <v>17542</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22754</v>
      </c>
      <c r="Z2086" s="29" t="s">
        <v>17466</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14000</v>
      </c>
      <c r="M2087" s="20" t="str">
        <f>VLOOKUP(B2087,SAOM!B$2:F3914,5,0)</f>
        <v>SH Sat</v>
      </c>
      <c r="N2087" s="281" t="s">
        <v>13698</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22626</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37" t="s">
        <v>17542</v>
      </c>
      <c r="K2088" s="20" t="str">
        <f>VLOOKUP(B2088,SAOM!B$2:H3630,4,0)</f>
        <v>Paralisado</v>
      </c>
      <c r="L2088" s="37" t="s">
        <v>611</v>
      </c>
      <c r="M2088" s="20" t="str">
        <f>VLOOKUP(B2088,SAOM!B$2:F3915,5,0)</f>
        <v>Vodanet</v>
      </c>
      <c r="N2088" s="281" t="s">
        <v>13736</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22757</v>
      </c>
      <c r="Z2088" s="29" t="s">
        <v>17466</v>
      </c>
      <c r="AA2088" s="282"/>
      <c r="AB2088" s="284"/>
      <c r="AC2088" s="258" t="s">
        <v>453</v>
      </c>
      <c r="AD2088" s="285" t="s">
        <v>22617</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13736</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17466</v>
      </c>
      <c r="AA2089" s="16">
        <v>41653</v>
      </c>
      <c r="AB2089" s="426"/>
      <c r="AC2089" s="258" t="s">
        <v>453</v>
      </c>
      <c r="AD2089" s="60" t="s">
        <v>22743</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14000</v>
      </c>
      <c r="M2090" s="20" t="str">
        <f>VLOOKUP(B2090,SAOM!B$2:F3917,5,0)</f>
        <v>SH Sat</v>
      </c>
      <c r="N2090" s="281" t="s">
        <v>13675</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11980</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14000</v>
      </c>
      <c r="M2091" s="20" t="str">
        <f>VLOOKUP(B2091,SAOM!B$2:F3918,5,0)</f>
        <v>SH Sat</v>
      </c>
      <c r="N2091" s="281" t="s">
        <v>13675</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11980</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14000</v>
      </c>
      <c r="M2092" s="20" t="str">
        <f>VLOOKUP(B2092,SAOM!B$2:F3919,5,0)</f>
        <v>SH Sat</v>
      </c>
      <c r="N2092" s="281" t="s">
        <v>13675</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11980</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14000</v>
      </c>
      <c r="M2093" s="20" t="str">
        <f>VLOOKUP(B2093,SAOM!B$2:F3920,5,0)</f>
        <v>SH Sat</v>
      </c>
      <c r="N2093" s="281" t="s">
        <v>13675</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11980</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14000</v>
      </c>
      <c r="M2094" s="20" t="str">
        <f>VLOOKUP(B2094,SAOM!B$2:F3921,5,0)</f>
        <v>SH Sat</v>
      </c>
      <c r="N2094" s="281" t="s">
        <v>13675</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11980</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14000</v>
      </c>
      <c r="M2095" s="20" t="str">
        <f>VLOOKUP(B2095,SAOM!B$2:F3922,5,0)</f>
        <v>SH Sat</v>
      </c>
      <c r="N2095" s="281" t="s">
        <v>13675</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11980</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14000</v>
      </c>
      <c r="M2096" s="20" t="str">
        <f>VLOOKUP(B2096,SAOM!B$2:F3923,5,0)</f>
        <v>SH Sat</v>
      </c>
      <c r="N2096" s="281" t="s">
        <v>13675</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11980</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17542</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22787</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17542</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19868</v>
      </c>
      <c r="AA2099" s="16"/>
      <c r="AB2099" s="426"/>
      <c r="AC2099" s="258" t="s">
        <v>453</v>
      </c>
      <c r="AD2099" s="60" t="s">
        <v>22962</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23013</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23014</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37" t="s">
        <v>17542</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22632</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17542</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23036</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17542</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22944</v>
      </c>
      <c r="AA2103" s="16"/>
      <c r="AB2103" s="426"/>
      <c r="AC2103" s="258" t="s">
        <v>453</v>
      </c>
      <c r="AD2103" s="60" t="s">
        <v>22945</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22849</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23071</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17542</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19868</v>
      </c>
      <c r="AA2105" s="16"/>
      <c r="AB2105" s="426"/>
      <c r="AC2105" s="258" t="s">
        <v>453</v>
      </c>
      <c r="AD2105" s="60" t="s">
        <v>23100</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37" t="s">
        <v>17542</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23092</v>
      </c>
      <c r="AA2106" s="16"/>
      <c r="AB2106" s="426"/>
      <c r="AC2106" s="258" t="s">
        <v>453</v>
      </c>
      <c r="AD2106" s="60" t="s">
        <v>23093</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17542</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19868</v>
      </c>
      <c r="AA2107" s="16"/>
      <c r="AB2107" s="426"/>
      <c r="AC2107" s="258" t="s">
        <v>453</v>
      </c>
      <c r="AD2107" s="60" t="s">
        <v>23071</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37" t="s">
        <v>22849</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23071</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22849</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23071</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22849</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23071</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37" t="s">
        <v>17542</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37" t="s">
        <v>22849</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37" t="s">
        <v>22849</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23158</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22945</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17634</v>
      </c>
      <c r="E2115" s="16">
        <v>41779</v>
      </c>
      <c r="F2115" s="16">
        <f t="shared" ref="F2115:F2119" si="143">E2115+45</f>
        <v>41824</v>
      </c>
      <c r="G2115" s="16">
        <f>VLOOKUP(B2115,SAOM!B$2:D3660,3,0)</f>
        <v>41824</v>
      </c>
      <c r="H2115" s="16">
        <f t="shared" si="142"/>
        <v>41839</v>
      </c>
      <c r="I2115" s="16" t="s">
        <v>453</v>
      </c>
      <c r="J2115" s="37" t="s">
        <v>22849</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v>41786</v>
      </c>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37" t="s">
        <v>22849</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v>41786</v>
      </c>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37" t="s">
        <v>22849</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v>41786</v>
      </c>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23209</v>
      </c>
      <c r="K2118" s="20" t="str">
        <f>VLOOKUP(B2118,SAOM!B$2:H3660,4,0)</f>
        <v>A agendar</v>
      </c>
      <c r="L2118" s="37" t="s">
        <v>14000</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23209</v>
      </c>
      <c r="K2119" s="20" t="str">
        <f>VLOOKUP(B2119,SAOM!B$2:H3661,4,0)</f>
        <v>A agendar</v>
      </c>
      <c r="L2119" s="37" t="s">
        <v>14000</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23209</v>
      </c>
      <c r="K2120" s="20" t="str">
        <f>VLOOKUP(B2120,SAOM!B$2:H3662,4,0)</f>
        <v>A agendar</v>
      </c>
      <c r="L2120" s="37" t="s">
        <v>14000</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5"/>
  <sheetViews>
    <sheetView zoomScale="90" zoomScaleNormal="90" workbookViewId="0">
      <pane xSplit="1" ySplit="2" topLeftCell="B9" activePane="bottomRight" state="frozen"/>
      <selection pane="topRight" activeCell="B1" sqref="B1"/>
      <selection pane="bottomLeft" activeCell="A3" sqref="A3"/>
      <selection pane="bottomRight" activeCell="B9" sqref="B9"/>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98" t="s">
        <v>23219</v>
      </c>
      <c r="N9" s="17" t="s">
        <v>20618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13464</v>
      </c>
      <c r="M120" s="95" t="s">
        <v>13542</v>
      </c>
      <c r="N120" s="17" t="s">
        <v>22768</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13466</v>
      </c>
      <c r="M122" s="96" t="s">
        <v>13536</v>
      </c>
      <c r="N122" s="17" t="s">
        <v>22768</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20574</v>
      </c>
      <c r="M124" s="276" t="s">
        <v>22638</v>
      </c>
      <c r="N124" s="17" t="s">
        <v>20622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8915</v>
      </c>
      <c r="M128" s="95" t="s">
        <v>23038</v>
      </c>
      <c r="N128" s="95" t="s">
        <v>23039</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22723</v>
      </c>
      <c r="L131" s="94" t="s">
        <v>20575</v>
      </c>
      <c r="M131" s="94" t="s">
        <v>23185</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15885</v>
      </c>
      <c r="N147" s="17" t="s">
        <v>22781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20682</v>
      </c>
      <c r="M148" s="378" t="s">
        <v>20687</v>
      </c>
      <c r="N148" s="17" t="s">
        <v>20617</v>
      </c>
      <c r="O148" s="15" t="s">
        <v>22782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15233</v>
      </c>
      <c r="M270" s="95" t="s">
        <v>15834</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19023</v>
      </c>
      <c r="M344" s="95" t="s">
        <v>23169</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23112</v>
      </c>
      <c r="M383" s="95" t="s">
        <v>23163</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22723</v>
      </c>
      <c r="L385" s="95" t="s">
        <v>8915</v>
      </c>
      <c r="M385" s="95" t="s">
        <v>23032</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8915</v>
      </c>
      <c r="M393" s="95" t="s">
        <v>23119</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20538</v>
      </c>
      <c r="M461" s="95" t="s">
        <v>23210</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VLOOKUP(A465,VODANET!C$5:L2543,10,0)</f>
        <v>LIDER</v>
      </c>
      <c r="D465" s="10" t="str">
        <f>VLOOKUP(A465,VODANET!C$5:N2543,12,0)</f>
        <v>FRUTAL</v>
      </c>
      <c r="E465" s="356" t="str">
        <f>VLOOKUP(A465,VODANET!C$5:O2543,13,0)</f>
        <v>TRIÂNGULO DO SUL</v>
      </c>
      <c r="F465" s="356" t="str">
        <f>VLOOKUP(A465,Anatel!A$3:R3463,18,0)</f>
        <v>SAOM</v>
      </c>
      <c r="G465" s="356"/>
      <c r="H465" s="13">
        <f>VLOOKUP(A465,VODANET!C$5:AG2543,31,0)</f>
        <v>41516</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15830</v>
      </c>
      <c r="L538" s="95" t="s">
        <v>20683</v>
      </c>
      <c r="M538" s="349" t="s">
        <v>20782</v>
      </c>
      <c r="N538" s="15" t="s">
        <v>4066</v>
      </c>
      <c r="O538" s="15" t="s">
        <v>22782</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15830</v>
      </c>
      <c r="L541" s="95" t="s">
        <v>15233</v>
      </c>
      <c r="M541" s="349" t="s">
        <v>20689</v>
      </c>
      <c r="N541" s="15" t="s">
        <v>4066</v>
      </c>
      <c r="O541" s="15" t="s">
        <v>22782</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20692</v>
      </c>
      <c r="M546" s="349" t="s">
        <v>20773</v>
      </c>
      <c r="N546" s="15" t="s">
        <v>4066</v>
      </c>
      <c r="O546" s="15" t="s">
        <v>22782</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20778</v>
      </c>
      <c r="M552" s="378" t="s">
        <v>22631</v>
      </c>
      <c r="N552" s="46" t="s">
        <v>4066</v>
      </c>
      <c r="O552" s="46" t="s">
        <v>22782</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15830</v>
      </c>
      <c r="L558" s="95" t="s">
        <v>19026</v>
      </c>
      <c r="M558" s="95" t="s">
        <v>22632</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20540</v>
      </c>
      <c r="M559" s="95" t="s">
        <v>22650</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22622</v>
      </c>
      <c r="M564" s="95" t="s">
        <v>22647</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20489</v>
      </c>
      <c r="M565" s="95" t="s">
        <v>22618</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15830</v>
      </c>
      <c r="L566" s="95" t="s">
        <v>22598</v>
      </c>
      <c r="M566" s="95" t="s">
        <v>22620</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15830</v>
      </c>
      <c r="L567" s="95" t="s">
        <v>20576</v>
      </c>
      <c r="M567" s="95" t="s">
        <v>22716</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15830</v>
      </c>
      <c r="L568" s="95" t="s">
        <v>22601</v>
      </c>
      <c r="M568" s="95" t="s">
        <v>22609</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8915</v>
      </c>
      <c r="M569" s="95" t="s">
        <v>22963</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22603</v>
      </c>
      <c r="M570" s="95" t="s">
        <v>22633</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20780</v>
      </c>
      <c r="M572" s="95" t="s">
        <v>22606</v>
      </c>
      <c r="N572" s="15" t="s">
        <v>4066</v>
      </c>
    </row>
    <row r="573" spans="1:14" s="15" customFormat="1" ht="15.75"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8915</v>
      </c>
      <c r="M575" s="95" t="s">
        <v>22639</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15830</v>
      </c>
      <c r="L576" s="95" t="s">
        <v>22623</v>
      </c>
      <c r="M576" s="95" t="s">
        <v>22632</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22625</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15830</v>
      </c>
      <c r="L578" s="95" t="s">
        <v>15233</v>
      </c>
      <c r="M578" s="95" t="s">
        <v>22636</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15830</v>
      </c>
      <c r="L579" s="95" t="s">
        <v>15233</v>
      </c>
      <c r="M579" s="95" t="s">
        <v>22648</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22630</v>
      </c>
      <c r="M580" s="95" t="s">
        <v>22656</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22634</v>
      </c>
      <c r="M582" s="95" t="s">
        <v>22661</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22637</v>
      </c>
      <c r="M584" s="95" t="s">
        <v>22653</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22640</v>
      </c>
      <c r="M585" s="95" t="s">
        <v>19282</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15830</v>
      </c>
      <c r="L586" s="91" t="s">
        <v>22641</v>
      </c>
      <c r="M586" s="95" t="s">
        <v>22659</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15830</v>
      </c>
      <c r="L587" s="95" t="s">
        <v>22713</v>
      </c>
      <c r="M587" s="95" t="s">
        <v>22752</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22658</v>
      </c>
      <c r="M588" s="95" t="s">
        <v>22712</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15830</v>
      </c>
      <c r="L589" s="95" t="s">
        <v>22890</v>
      </c>
      <c r="M589" s="95" t="s">
        <v>22660</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22649</v>
      </c>
      <c r="M590" s="95" t="s">
        <v>20190</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22651</v>
      </c>
      <c r="M592" s="95" t="s">
        <v>18495</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22657</v>
      </c>
      <c r="M593" s="95" t="s">
        <v>22720</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8915</v>
      </c>
      <c r="M594" s="95" t="s">
        <v>22724</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22654</v>
      </c>
      <c r="M595" s="349" t="s">
        <v>22721</v>
      </c>
      <c r="N595" s="15" t="s">
        <v>4066</v>
      </c>
      <c r="O595" s="15" t="s">
        <v>22782</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15830</v>
      </c>
      <c r="L596" s="95" t="s">
        <v>22655</v>
      </c>
      <c r="M596" s="95" t="s">
        <v>14015</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15830</v>
      </c>
      <c r="L597" s="95" t="s">
        <v>8915</v>
      </c>
      <c r="M597" s="95" t="s">
        <v>22772</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22725</v>
      </c>
      <c r="M598" s="95" t="s">
        <v>22745</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22711</v>
      </c>
      <c r="M599" s="95" t="s">
        <v>22821</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22714</v>
      </c>
      <c r="M601" s="95" t="s">
        <v>22770</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22715</v>
      </c>
      <c r="M602" s="95" t="s">
        <v>22775</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8915</v>
      </c>
      <c r="M603" s="95" t="s">
        <v>22783</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8915</v>
      </c>
      <c r="M606" s="95" t="s">
        <v>22769</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15232</v>
      </c>
      <c r="M608" s="349" t="s">
        <v>22767</v>
      </c>
      <c r="N608" s="15" t="s">
        <v>22768</v>
      </c>
      <c r="O608" s="15" t="s">
        <v>22782</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22723</v>
      </c>
      <c r="L609" s="95" t="s">
        <v>15233</v>
      </c>
      <c r="M609" s="95" t="s">
        <v>22786</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22723</v>
      </c>
      <c r="L610" s="95" t="s">
        <v>15233</v>
      </c>
      <c r="M610" s="95" t="s">
        <v>13536</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22726</v>
      </c>
      <c r="M611" s="95" t="s">
        <v>22727</v>
      </c>
      <c r="N611" s="15" t="s">
        <v>4066</v>
      </c>
      <c r="O611" s="15" t="s">
        <v>22782</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8915</v>
      </c>
      <c r="M612" s="95" t="s">
        <v>22785</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22742</v>
      </c>
      <c r="M613" s="95" t="s">
        <v>22836</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23069</v>
      </c>
      <c r="M614" s="95" t="s">
        <v>23070</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22746</v>
      </c>
      <c r="M615" s="95" t="s">
        <v>23034</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22747</v>
      </c>
      <c r="M616" s="95" t="s">
        <v>23163</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22748</v>
      </c>
      <c r="M617" s="95" t="s">
        <v>23164</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22749</v>
      </c>
      <c r="M618" s="95" t="s">
        <v>23079</v>
      </c>
      <c r="N618" s="15" t="s">
        <v>20618</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22750</v>
      </c>
      <c r="M619" s="95" t="s">
        <v>23098</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22723</v>
      </c>
      <c r="L620" s="95" t="s">
        <v>22751</v>
      </c>
      <c r="M620" s="95" t="s">
        <v>14015</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22723</v>
      </c>
      <c r="L621" s="95" t="s">
        <v>22765</v>
      </c>
      <c r="M621" s="95" t="s">
        <v>22820</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22766</v>
      </c>
      <c r="M622" s="95" t="s">
        <v>14015</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15830</v>
      </c>
      <c r="L623" s="95" t="s">
        <v>15233</v>
      </c>
      <c r="M623" s="95" t="s">
        <v>22771</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22844</v>
      </c>
      <c r="M624" s="95" t="s">
        <v>22888</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22723</v>
      </c>
      <c r="L625" s="95" t="s">
        <v>15233</v>
      </c>
      <c r="M625" s="95" t="s">
        <v>22824</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22723</v>
      </c>
      <c r="L626" s="95" t="s">
        <v>15233</v>
      </c>
      <c r="M626" s="95" t="s">
        <v>14015</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22723</v>
      </c>
      <c r="L627" s="95" t="s">
        <v>15233</v>
      </c>
      <c r="M627" s="95" t="s">
        <v>22822</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22723</v>
      </c>
      <c r="L628" s="95" t="s">
        <v>17717</v>
      </c>
      <c r="M628" s="95" t="s">
        <v>22773</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22774</v>
      </c>
      <c r="M629" s="95" t="s">
        <v>22837</v>
      </c>
      <c r="N629" s="15" t="s">
        <v>4066</v>
      </c>
      <c r="O629" s="15" t="s">
        <v>22782</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15233</v>
      </c>
      <c r="M630" s="95" t="s">
        <v>22776</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8915</v>
      </c>
      <c r="M631" s="95" t="s">
        <v>22935</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22777</v>
      </c>
      <c r="M632" s="95" t="s">
        <v>22961</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22778</v>
      </c>
      <c r="M633" s="95" t="s">
        <v>20157</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22779</v>
      </c>
      <c r="M634" s="95" t="s">
        <v>18495</v>
      </c>
      <c r="N634" s="15" t="s">
        <v>20134</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22780</v>
      </c>
      <c r="M635" s="95" t="s">
        <v>22847</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22784</v>
      </c>
      <c r="M636" s="95" t="s">
        <v>22653</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8915</v>
      </c>
      <c r="M638" s="95" t="s">
        <v>22843</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22788</v>
      </c>
      <c r="M639" s="95" t="s">
        <v>20564</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22825</v>
      </c>
      <c r="M640" s="95" t="s">
        <v>22952</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22723</v>
      </c>
      <c r="L641" s="95" t="s">
        <v>22826</v>
      </c>
      <c r="M641" s="95" t="s">
        <v>22842</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22723</v>
      </c>
      <c r="L642" s="95" t="s">
        <v>22827</v>
      </c>
      <c r="M642" s="95" t="s">
        <v>22885</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22838</v>
      </c>
      <c r="M643" s="95" t="s">
        <v>22848</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22839</v>
      </c>
      <c r="M644" s="95" t="s">
        <v>22934</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15233</v>
      </c>
      <c r="M645" s="95" t="s">
        <v>22840</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22841</v>
      </c>
      <c r="M646" s="95" t="s">
        <v>22938</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22845</v>
      </c>
      <c r="M647" s="95" t="s">
        <v>22882</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22846</v>
      </c>
      <c r="M648" s="95" t="s">
        <v>22883</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22863</v>
      </c>
      <c r="M649" s="95" t="s">
        <v>22980</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22864</v>
      </c>
      <c r="M650" s="95" t="s">
        <v>22962</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22865</v>
      </c>
      <c r="M651" s="95" t="s">
        <v>22632</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22970</v>
      </c>
      <c r="M652" s="95" t="s">
        <v>22716</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22965</v>
      </c>
      <c r="M653" s="95" t="s">
        <v>22974</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22884</v>
      </c>
      <c r="M654" s="95" t="s">
        <v>22979</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22634</v>
      </c>
      <c r="M655" s="95" t="s">
        <v>20384</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22723</v>
      </c>
      <c r="L656" s="95" t="s">
        <v>22886</v>
      </c>
      <c r="M656" s="95" t="s">
        <v>22891</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22723</v>
      </c>
      <c r="L657" s="95" t="s">
        <v>22892</v>
      </c>
      <c r="M657" s="95" t="s">
        <v>22951</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22723</v>
      </c>
      <c r="L658" s="95" t="s">
        <v>8915</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22887</v>
      </c>
      <c r="M659" s="96" t="s">
        <v>23033</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15985</v>
      </c>
      <c r="M660" s="95" t="s">
        <v>22936</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22889</v>
      </c>
      <c r="M661" s="95" t="s">
        <v>18496</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22893</v>
      </c>
      <c r="M662" s="95" t="s">
        <v>22894</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22930</v>
      </c>
      <c r="M663" s="95" t="s">
        <v>22956</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8915</v>
      </c>
      <c r="M664" s="95" t="s">
        <v>22975</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8915</v>
      </c>
      <c r="M665" s="96" t="s">
        <v>23012</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22937</v>
      </c>
      <c r="M666" s="95" t="s">
        <v>22960</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22949</v>
      </c>
      <c r="M667" s="95" t="s">
        <v>22953</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8915</v>
      </c>
      <c r="M669" s="95" t="s">
        <v>22950</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22723</v>
      </c>
      <c r="L670" s="95" t="s">
        <v>15985</v>
      </c>
      <c r="M670" s="95" t="s">
        <v>23105</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22723</v>
      </c>
      <c r="L671" s="95" t="s">
        <v>15233</v>
      </c>
      <c r="M671" s="95" t="s">
        <v>22957</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22723</v>
      </c>
      <c r="L672" s="95" t="s">
        <v>15233</v>
      </c>
      <c r="M672" s="95" t="s">
        <v>22968</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22955</v>
      </c>
      <c r="M674" s="96" t="s">
        <v>18495</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22958</v>
      </c>
      <c r="M675" s="95" t="s">
        <v>20564</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8915</v>
      </c>
      <c r="M676" s="95" t="s">
        <v>23029</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22959</v>
      </c>
      <c r="M677" s="95" t="s">
        <v>20564</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22723</v>
      </c>
      <c r="L678" s="95" t="s">
        <v>22966</v>
      </c>
      <c r="M678" s="95" t="s">
        <v>23028</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22723</v>
      </c>
      <c r="L679" s="95" t="s">
        <v>22765</v>
      </c>
      <c r="M679" s="95" t="s">
        <v>23074</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8915</v>
      </c>
      <c r="M680" s="95" t="s">
        <v>22964</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22969</v>
      </c>
      <c r="M681" s="95" t="s">
        <v>23040</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22971</v>
      </c>
      <c r="M682" s="95" t="s">
        <v>23040</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22972</v>
      </c>
      <c r="M683" s="95" t="s">
        <v>23016</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22723</v>
      </c>
      <c r="L684" s="95" t="s">
        <v>22976</v>
      </c>
      <c r="M684" s="95" t="s">
        <v>23068</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22977</v>
      </c>
      <c r="M685" s="95" t="s">
        <v>23077</v>
      </c>
      <c r="N685" s="15" t="s">
        <v>23078</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23015</v>
      </c>
      <c r="M687" s="96" t="s">
        <v>23037</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23025</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22723</v>
      </c>
      <c r="L689" s="95" t="s">
        <v>23026</v>
      </c>
      <c r="M689" s="95" t="s">
        <v>23107</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VLOOKUP(A691,VODANET!C$5:L2783,10,0)</f>
        <v>LIDER</v>
      </c>
      <c r="D691" s="10" t="str">
        <f>VLOOKUP(A691,VODANET!C$5:N2783,12,0)</f>
        <v>SETE LAGOAS</v>
      </c>
      <c r="E691" s="356" t="str">
        <f>VLOOKUP(A691,VODANET!C$5:O2779,13,0)</f>
        <v>CENTRO</v>
      </c>
      <c r="F691" s="356">
        <f>VLOOKUP(A691,Anatel!A$3:R3698,18,0)</f>
        <v>0</v>
      </c>
      <c r="G691" s="356"/>
      <c r="H691" s="13">
        <f>VLOOKUP(A691,VODANET!C$5:AG2783,31,0)</f>
        <v>41530</v>
      </c>
      <c r="I691" s="13">
        <v>41730</v>
      </c>
      <c r="J691" s="13">
        <v>41732</v>
      </c>
      <c r="K691" s="36" t="s">
        <v>8445</v>
      </c>
      <c r="L691" s="95" t="s">
        <v>23030</v>
      </c>
      <c r="M691" s="95" t="s">
        <v>23035</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23031</v>
      </c>
      <c r="M692" s="95" t="s">
        <v>23076</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23060</v>
      </c>
      <c r="M693" s="95" t="s">
        <v>23099</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22723</v>
      </c>
      <c r="L694" s="95" t="s">
        <v>23060</v>
      </c>
      <c r="M694" s="95" t="s">
        <v>23091</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23060</v>
      </c>
      <c r="M695" s="95" t="s">
        <v>22632</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23060</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23060</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23060</v>
      </c>
      <c r="M698" s="95" t="s">
        <v>23097</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23110</v>
      </c>
      <c r="M699" s="95" t="s">
        <v>23111</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23060</v>
      </c>
      <c r="M700" s="95" t="s">
        <v>23103</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23065</v>
      </c>
      <c r="M701" s="95" t="s">
        <v>20564</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23066</v>
      </c>
      <c r="M702" s="95" t="s">
        <v>23080</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23073</v>
      </c>
      <c r="M705" s="95" t="s">
        <v>23081</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v>41787</v>
      </c>
      <c r="K706" s="36" t="s">
        <v>8445</v>
      </c>
      <c r="L706" s="349" t="s">
        <v>20786</v>
      </c>
      <c r="M706" s="95" t="s">
        <v>23212</v>
      </c>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8915</v>
      </c>
      <c r="M707" s="95" t="s">
        <v>23102</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23072</v>
      </c>
      <c r="M708" s="95" t="s">
        <v>23090</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23085</v>
      </c>
      <c r="M709" s="95" t="s">
        <v>23113</v>
      </c>
      <c r="N709" s="15" t="s">
        <v>20620</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22723</v>
      </c>
      <c r="L710" s="57" t="s">
        <v>23086</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23087</v>
      </c>
      <c r="M711" s="349" t="s">
        <v>23115</v>
      </c>
      <c r="N711" s="15" t="s">
        <v>23145</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23088</v>
      </c>
      <c r="M712" s="95" t="s">
        <v>23173</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23089</v>
      </c>
      <c r="M713" s="95" t="s">
        <v>23139</v>
      </c>
      <c r="N713" s="15" t="s">
        <v>20618</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23183</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23095</v>
      </c>
      <c r="M715" s="95" t="s">
        <v>23116</v>
      </c>
      <c r="N715" s="15" t="s">
        <v>20618</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23096</v>
      </c>
      <c r="M716" s="95" t="s">
        <v>23114</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22723</v>
      </c>
      <c r="L717" s="95" t="s">
        <v>23101</v>
      </c>
      <c r="M717" s="95" t="s">
        <v>20598</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23106</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23108</v>
      </c>
      <c r="M719" s="95" t="s">
        <v>23118</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23109</v>
      </c>
      <c r="M720" s="95" t="s">
        <v>23117</v>
      </c>
      <c r="N720" s="15" t="s">
        <v>20620</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23138</v>
      </c>
      <c r="M721" s="95" t="s">
        <v>23146</v>
      </c>
      <c r="N721" s="15" t="s">
        <v>23147</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17717</v>
      </c>
      <c r="M722" s="95" t="s">
        <v>23170</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v>41787</v>
      </c>
      <c r="K723" s="36" t="s">
        <v>8443</v>
      </c>
      <c r="L723" s="95" t="s">
        <v>23140</v>
      </c>
      <c r="M723" s="95" t="s">
        <v>20157</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23143</v>
      </c>
      <c r="M724" s="95" t="s">
        <v>23175</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23144</v>
      </c>
      <c r="M725" s="95" t="s">
        <v>13536</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23060</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23159</v>
      </c>
      <c r="M728" s="95" t="s">
        <v>23162</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23160</v>
      </c>
      <c r="M729" s="95" t="s">
        <v>9451</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23161</v>
      </c>
      <c r="M730" s="95" t="s">
        <v>23179</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23165</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23166</v>
      </c>
      <c r="M732" s="160" t="s">
        <v>23180</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23167</v>
      </c>
      <c r="M733" s="349" t="s">
        <v>23182</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23168</v>
      </c>
      <c r="M734" s="95" t="s">
        <v>23176</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23171</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22723</v>
      </c>
      <c r="L736" s="95" t="s">
        <v>23172</v>
      </c>
      <c r="M736" s="95" t="s">
        <v>23181</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23174</v>
      </c>
      <c r="M737" s="95" t="s">
        <v>20564</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v>41788</v>
      </c>
      <c r="K738" s="36" t="s">
        <v>8443</v>
      </c>
      <c r="L738" s="95" t="s">
        <v>23177</v>
      </c>
      <c r="M738" s="95" t="s">
        <v>23214</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450" t="s">
        <v>22723</v>
      </c>
      <c r="L739" s="95" t="s">
        <v>23178</v>
      </c>
      <c r="M739" s="95" t="s">
        <v>4066</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v>41787</v>
      </c>
      <c r="K740" s="36" t="s">
        <v>22723</v>
      </c>
      <c r="L740" s="95" t="s">
        <v>23178</v>
      </c>
      <c r="M740" s="91" t="s">
        <v>23213</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v>41848</v>
      </c>
      <c r="K741" s="36" t="s">
        <v>8443</v>
      </c>
      <c r="L741" s="95" t="s">
        <v>8915</v>
      </c>
      <c r="M741" s="95" t="s">
        <v>23211</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23178</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c r="K743" s="444" t="s">
        <v>8445</v>
      </c>
      <c r="L743" s="95" t="s">
        <v>23178</v>
      </c>
      <c r="M743" s="95" t="s">
        <v>4066</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22723</v>
      </c>
      <c r="L744" s="95" t="s">
        <v>23178</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22723</v>
      </c>
      <c r="L745" s="95" t="s">
        <v>23186</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23178</v>
      </c>
      <c r="M746" s="95"/>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c r="K747" s="36" t="s">
        <v>611</v>
      </c>
      <c r="L747" s="95" t="s">
        <v>23178</v>
      </c>
      <c r="M747" s="95"/>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c r="K748" s="444" t="s">
        <v>8445</v>
      </c>
      <c r="L748" s="95" t="s">
        <v>23178</v>
      </c>
      <c r="M748" s="95"/>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23178</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c r="K750" s="450" t="s">
        <v>22723</v>
      </c>
      <c r="L750" s="95" t="s">
        <v>23184</v>
      </c>
      <c r="M750" s="95"/>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f>VLOOKUP(A751,VODANET!C$5:AG2845,31,0)</f>
        <v>41726</v>
      </c>
      <c r="I751" s="13">
        <v>41782</v>
      </c>
      <c r="J751" s="13"/>
      <c r="K751" s="444" t="s">
        <v>8445</v>
      </c>
      <c r="L751" s="95" t="s">
        <v>23178</v>
      </c>
      <c r="M751" s="95"/>
    </row>
    <row r="752" spans="1:14" s="15" customFormat="1" ht="15.75" customHeight="1" x14ac:dyDescent="0.25">
      <c r="A752" s="20">
        <v>3831</v>
      </c>
      <c r="B752" s="22" t="str">
        <f>VLOOKUP(A752,VODANET!C$5:D2846,2,0)</f>
        <v>SES-BEIM-3831</v>
      </c>
      <c r="C752" s="22" t="str">
        <f>VLOOKUP(A752,VODANET!C$5:L2846,10,0)</f>
        <v>VODANET</v>
      </c>
      <c r="D752" s="10" t="str">
        <f>VLOOKUP(A752,VODANET!C$5:N2846,12,0)</f>
        <v>BETIM</v>
      </c>
      <c r="E752" s="356" t="str">
        <f>VLOOKUP(A752,VODANET!C$5:O2842,13,0)</f>
        <v>CENTRO</v>
      </c>
      <c r="F752" s="356" t="str">
        <f>VLOOKUP(A752,Anatel!A$3:R3761,18,0)</f>
        <v>SAOM</v>
      </c>
      <c r="G752" s="356"/>
      <c r="H752" s="13">
        <f>VLOOKUP(A752,VODANET!C$5:AG2846,31,0)</f>
        <v>41474</v>
      </c>
      <c r="I752" s="13">
        <v>41788</v>
      </c>
      <c r="J752" s="13" t="s">
        <v>23215</v>
      </c>
      <c r="K752" s="36" t="s">
        <v>611</v>
      </c>
      <c r="L752" s="95" t="s">
        <v>23216</v>
      </c>
      <c r="M752" s="95" t="s">
        <v>4066</v>
      </c>
    </row>
    <row r="753" spans="1:16" s="15" customFormat="1" ht="15.75" customHeight="1" x14ac:dyDescent="0.25">
      <c r="A753" s="20">
        <v>3379</v>
      </c>
      <c r="B753" s="22" t="str">
        <f>VLOOKUP(A753,VODANET!C$5:D2847,2,0)</f>
        <v>SES-CADA-3379</v>
      </c>
      <c r="C753" s="22" t="str">
        <f>VLOOKUP(A753,VODANET!C$5:L2847,10,0)</f>
        <v>LIDER</v>
      </c>
      <c r="D753" s="10" t="str">
        <f>VLOOKUP(A753,VODANET!C$5:N2847,12,0)</f>
        <v>CACHOEIRA DOURADA</v>
      </c>
      <c r="E753" s="356" t="str">
        <f>VLOOKUP(A753,VODANET!C$5:O2843,13,0)</f>
        <v>TRIÂNGULO DO NORTE</v>
      </c>
      <c r="F753" s="356" t="str">
        <f>VLOOKUP(A753,Anatel!A$3:R3762,18,0)</f>
        <v>SAOM</v>
      </c>
      <c r="G753" s="356"/>
      <c r="H753" s="13">
        <f>VLOOKUP(A753,VODANET!C$5:AG2847,31,0)</f>
        <v>41537</v>
      </c>
      <c r="I753" s="13">
        <v>41788</v>
      </c>
      <c r="J753" s="13" t="s">
        <v>23217</v>
      </c>
      <c r="K753" s="36" t="s">
        <v>611</v>
      </c>
      <c r="L753" s="95" t="s">
        <v>15233</v>
      </c>
      <c r="M753" s="95" t="s">
        <v>4066</v>
      </c>
    </row>
    <row r="754" spans="1:16" s="15" customFormat="1" ht="15.75" customHeight="1" x14ac:dyDescent="0.25">
      <c r="A754" s="20">
        <v>4597</v>
      </c>
      <c r="B754" s="22" t="str">
        <f>VLOOKUP(A754,VODANET!C$5:D2848,2,0)</f>
        <v>SES-MAAC-4597</v>
      </c>
      <c r="C754" s="22" t="str">
        <f>VLOOKUP(A754,VODANET!C$5:L2848,10,0)</f>
        <v>LIDER</v>
      </c>
      <c r="D754" s="10" t="str">
        <f>VLOOKUP(A754,VODANET!C$5:N2848,12,0)</f>
        <v>MARILAC</v>
      </c>
      <c r="E754" s="356" t="str">
        <f>VLOOKUP(A754,VODANET!C$5:O2844,13,0)</f>
        <v>LESTE</v>
      </c>
      <c r="F754" s="356" t="str">
        <f>VLOOKUP(A754,Anatel!A$3:R3763,18,0)</f>
        <v>ok</v>
      </c>
      <c r="G754" s="356"/>
      <c r="H754" s="13">
        <f>VLOOKUP(A754,VODANET!C$5:AG2848,31,0)</f>
        <v>41418</v>
      </c>
      <c r="I754" s="13">
        <v>41788</v>
      </c>
      <c r="J754" s="13" t="s">
        <v>23217</v>
      </c>
      <c r="K754" s="36" t="s">
        <v>611</v>
      </c>
      <c r="L754" s="95" t="s">
        <v>15233</v>
      </c>
      <c r="M754" s="95" t="s">
        <v>4066</v>
      </c>
    </row>
    <row r="755" spans="1:16"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t="s">
        <v>4066</v>
      </c>
    </row>
    <row r="756" spans="1:16" ht="15.75" customHeight="1" x14ac:dyDescent="0.25">
      <c r="A756" s="20"/>
      <c r="B756" s="22" t="e">
        <f>VLOOKUP(A756,VODANET!C$5:D2850,2,0)</f>
        <v>#N/A</v>
      </c>
      <c r="C756" s="22" t="e">
        <f>VLOOKUP(A756,VODANET!C$5:L2850,10,0)</f>
        <v>#N/A</v>
      </c>
      <c r="D756" s="10" t="e">
        <f>VLOOKUP(A756,VODANET!C$5:N2850,12,0)</f>
        <v>#N/A</v>
      </c>
      <c r="E756" s="356" t="e">
        <f>VLOOKUP(A756,VODANET!C$5:O2846,13,0)</f>
        <v>#N/A</v>
      </c>
      <c r="F756" s="356" t="e">
        <f>VLOOKUP(A756,Anatel!A$3:R3765,18,0)</f>
        <v>#N/A</v>
      </c>
      <c r="G756" s="356"/>
      <c r="H756" s="13" t="e">
        <f>VLOOKUP(A756,VODANET!C$5:AG2850,31,0)</f>
        <v>#N/A</v>
      </c>
      <c r="I756" s="13"/>
      <c r="J756" s="13"/>
      <c r="K756" s="36"/>
      <c r="L756" s="95"/>
      <c r="M756" s="95" t="s">
        <v>4066</v>
      </c>
      <c r="N756" s="15"/>
      <c r="O756" s="15"/>
      <c r="P756" s="15"/>
    </row>
    <row r="757" spans="1:16" ht="15.75" customHeight="1" x14ac:dyDescent="0.25">
      <c r="A757" s="20"/>
      <c r="B757" s="22" t="e">
        <f>VLOOKUP(A757,VODANET!C$5:D2851,2,0)</f>
        <v>#N/A</v>
      </c>
      <c r="C757" s="22" t="e">
        <f>VLOOKUP(A757,VODANET!C$5:L2851,10,0)</f>
        <v>#N/A</v>
      </c>
      <c r="D757" s="10" t="e">
        <f>VLOOKUP(A757,VODANET!C$5:N2851,12,0)</f>
        <v>#N/A</v>
      </c>
      <c r="E757" s="356" t="e">
        <f>VLOOKUP(A757,VODANET!C$5:O2847,13,0)</f>
        <v>#N/A</v>
      </c>
      <c r="F757" s="356" t="e">
        <f>VLOOKUP(A757,Anatel!A$3:R3766,18,0)</f>
        <v>#N/A</v>
      </c>
      <c r="G757" s="356"/>
      <c r="H757" s="13" t="e">
        <f>VLOOKUP(A757,VODANET!C$5:AG2851,31,0)</f>
        <v>#N/A</v>
      </c>
      <c r="I757" s="13"/>
      <c r="J757" s="13"/>
      <c r="K757" s="36"/>
      <c r="L757" s="95"/>
      <c r="M757" s="95" t="s">
        <v>4066</v>
      </c>
      <c r="N757" s="15"/>
      <c r="O757" s="15"/>
      <c r="P757" s="15"/>
    </row>
    <row r="758" spans="1:16" ht="15.75" customHeight="1" x14ac:dyDescent="0.25">
      <c r="A758" s="20"/>
      <c r="B758" s="22" t="e">
        <f>VLOOKUP(A758,VODANET!C$5:D2852,2,0)</f>
        <v>#N/A</v>
      </c>
      <c r="C758" s="22" t="e">
        <f>VLOOKUP(A758,VODANET!C$5:L2852,10,0)</f>
        <v>#N/A</v>
      </c>
      <c r="D758" s="10" t="e">
        <f>VLOOKUP(A758,VODANET!C$5:N2852,12,0)</f>
        <v>#N/A</v>
      </c>
      <c r="E758" s="356" t="e">
        <f>VLOOKUP(A758,VODANET!C$5:O2848,13,0)</f>
        <v>#N/A</v>
      </c>
      <c r="F758" s="356" t="e">
        <f>VLOOKUP(A758,Anatel!A$3:R3767,18,0)</f>
        <v>#N/A</v>
      </c>
      <c r="G758" s="356"/>
      <c r="H758" s="13" t="e">
        <f>VLOOKUP(A758,VODANET!C$5:AG2852,31,0)</f>
        <v>#N/A</v>
      </c>
      <c r="I758" s="13"/>
      <c r="J758" s="13"/>
      <c r="K758" s="36"/>
      <c r="L758" s="95"/>
      <c r="M758" s="95" t="s">
        <v>4066</v>
      </c>
      <c r="N758" s="15"/>
      <c r="O758" s="15"/>
      <c r="P758" s="15"/>
    </row>
    <row r="759" spans="1:16" ht="15.75" customHeight="1" x14ac:dyDescent="0.25">
      <c r="A759" s="20"/>
      <c r="B759" s="22" t="e">
        <f>VLOOKUP(A759,VODANET!C$5:D2853,2,0)</f>
        <v>#N/A</v>
      </c>
      <c r="C759" s="22" t="e">
        <f>VLOOKUP(A759,VODANET!C$5:L2853,10,0)</f>
        <v>#N/A</v>
      </c>
      <c r="D759" s="10" t="e">
        <f>VLOOKUP(A759,VODANET!C$5:N2853,12,0)</f>
        <v>#N/A</v>
      </c>
      <c r="E759" s="356" t="e">
        <f>VLOOKUP(A759,VODANET!C$5:O2849,13,0)</f>
        <v>#N/A</v>
      </c>
      <c r="F759" s="356" t="e">
        <f>VLOOKUP(A759,Anatel!A$3:R3768,18,0)</f>
        <v>#N/A</v>
      </c>
      <c r="G759" s="356"/>
      <c r="H759" s="13" t="e">
        <f>VLOOKUP(A759,VODANET!C$5:AG2853,31,0)</f>
        <v>#N/A</v>
      </c>
      <c r="I759" s="13"/>
      <c r="J759" s="13"/>
      <c r="K759" s="36"/>
      <c r="L759" s="95"/>
      <c r="M759" s="95" t="s">
        <v>4066</v>
      </c>
      <c r="N759" s="15"/>
      <c r="O759" s="15"/>
      <c r="P759" s="15"/>
    </row>
    <row r="760" spans="1:16" ht="15.75" customHeight="1" x14ac:dyDescent="0.25">
      <c r="A760" s="20"/>
      <c r="B760" s="22" t="e">
        <f>VLOOKUP(A760,VODANET!C$5:D2854,2,0)</f>
        <v>#N/A</v>
      </c>
      <c r="C760" s="22" t="e">
        <f>VLOOKUP(A760,VODANET!C$5:L2854,10,0)</f>
        <v>#N/A</v>
      </c>
      <c r="D760" s="10" t="e">
        <f>VLOOKUP(A760,VODANET!C$5:N2854,12,0)</f>
        <v>#N/A</v>
      </c>
      <c r="E760" s="356" t="e">
        <f>VLOOKUP(A760,VODANET!C$5:O2850,13,0)</f>
        <v>#N/A</v>
      </c>
      <c r="F760" s="356" t="e">
        <f>VLOOKUP(A760,Anatel!A$3:R3769,18,0)</f>
        <v>#N/A</v>
      </c>
      <c r="G760" s="356"/>
      <c r="H760" s="13" t="e">
        <f>VLOOKUP(A760,VODANET!C$5:AG2854,31,0)</f>
        <v>#N/A</v>
      </c>
      <c r="I760" s="13"/>
      <c r="J760" s="13"/>
      <c r="K760" s="36"/>
      <c r="L760" s="95"/>
      <c r="M760" s="95" t="s">
        <v>4066</v>
      </c>
      <c r="N760" s="15"/>
      <c r="O760" s="15"/>
      <c r="P760" s="15"/>
    </row>
    <row r="761" spans="1:16" ht="15.75" customHeight="1" x14ac:dyDescent="0.25">
      <c r="A761" s="20"/>
      <c r="B761" s="22" t="e">
        <f>VLOOKUP(A761,VODANET!C$5:D2855,2,0)</f>
        <v>#N/A</v>
      </c>
      <c r="C761" s="22" t="e">
        <f>VLOOKUP(A761,VODANET!C$5:L2855,10,0)</f>
        <v>#N/A</v>
      </c>
      <c r="D761" s="10" t="e">
        <f>VLOOKUP(A761,VODANET!C$5:N2855,12,0)</f>
        <v>#N/A</v>
      </c>
      <c r="E761" s="356" t="e">
        <f>VLOOKUP(A761,VODANET!C$5:O2851,13,0)</f>
        <v>#N/A</v>
      </c>
      <c r="F761" s="356" t="e">
        <f>VLOOKUP(A761,Anatel!A$3:R3770,18,0)</f>
        <v>#N/A</v>
      </c>
      <c r="G761" s="356"/>
      <c r="H761" s="13" t="e">
        <f>VLOOKUP(A761,VODANET!C$5:AG2855,31,0)</f>
        <v>#N/A</v>
      </c>
      <c r="I761" s="13"/>
      <c r="J761" s="13"/>
      <c r="K761" s="36"/>
      <c r="L761" s="95"/>
      <c r="M761" s="95" t="s">
        <v>4066</v>
      </c>
      <c r="N761" s="15"/>
      <c r="O761" s="15"/>
      <c r="P761" s="15"/>
    </row>
    <row r="762" spans="1:16" ht="15.75"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t="s">
        <v>4066</v>
      </c>
      <c r="N762" s="15"/>
      <c r="O762" s="15"/>
      <c r="P762" s="15"/>
    </row>
    <row r="763" spans="1:16" ht="15.75"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t="s">
        <v>4066</v>
      </c>
      <c r="N763" s="15"/>
      <c r="O763" s="15"/>
      <c r="P763" s="15"/>
    </row>
    <row r="764" spans="1:16" ht="15.75"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t="s">
        <v>4066</v>
      </c>
      <c r="N764" s="15"/>
      <c r="O764" s="15"/>
      <c r="P764" s="15"/>
    </row>
    <row r="765" spans="1:16" ht="15.75"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t="s">
        <v>4066</v>
      </c>
      <c r="N765" s="15"/>
      <c r="O765" s="15"/>
      <c r="P765" s="15"/>
    </row>
    <row r="766" spans="1:16" ht="15.75"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t="s">
        <v>4066</v>
      </c>
      <c r="N766" s="15"/>
      <c r="O766" s="15"/>
      <c r="P766" s="15"/>
    </row>
    <row r="767" spans="1:16" ht="15.75"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t="s">
        <v>4066</v>
      </c>
      <c r="N767" s="15"/>
      <c r="O767" s="15"/>
      <c r="P767" s="15"/>
    </row>
    <row r="768" spans="1:16" ht="15.75"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t="s">
        <v>4066</v>
      </c>
      <c r="N768" s="15"/>
      <c r="O768" s="15"/>
      <c r="P768" s="15"/>
    </row>
    <row r="769" spans="1:16" ht="15.75"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t="s">
        <v>4066</v>
      </c>
      <c r="N769" s="15"/>
      <c r="O769" s="15"/>
      <c r="P769" s="15"/>
    </row>
    <row r="770" spans="1:16" ht="15.75"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t="s">
        <v>4066</v>
      </c>
      <c r="N770" s="15"/>
      <c r="O770" s="15"/>
      <c r="P770" s="15"/>
    </row>
    <row r="771" spans="1:16" ht="15.75"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t="s">
        <v>4066</v>
      </c>
      <c r="N771" s="15"/>
      <c r="O771" s="15"/>
      <c r="P771" s="15"/>
    </row>
    <row r="772" spans="1:16" ht="15.75"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t="s">
        <v>4066</v>
      </c>
      <c r="N772" s="15"/>
      <c r="O772" s="15"/>
      <c r="P772" s="15"/>
    </row>
    <row r="773" spans="1:16" ht="15.75"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t="s">
        <v>4066</v>
      </c>
      <c r="N773" s="15"/>
      <c r="O773" s="15"/>
      <c r="P773" s="15"/>
    </row>
    <row r="774" spans="1:16" ht="15.75"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t="s">
        <v>4066</v>
      </c>
      <c r="N774" s="15"/>
      <c r="O774" s="15"/>
      <c r="P774" s="15"/>
    </row>
    <row r="775" spans="1:16" ht="15.75"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t="s">
        <v>4066</v>
      </c>
      <c r="N775" s="15"/>
      <c r="O775" s="15"/>
      <c r="P775" s="15"/>
    </row>
    <row r="776" spans="1:16" ht="15.75"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t="s">
        <v>4066</v>
      </c>
      <c r="N776" s="15"/>
      <c r="O776" s="15"/>
      <c r="P776" s="15"/>
    </row>
    <row r="777" spans="1:16" ht="15.75"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t="s">
        <v>4066</v>
      </c>
      <c r="N777" s="15"/>
      <c r="O777" s="15"/>
      <c r="P777" s="15"/>
    </row>
    <row r="778" spans="1:16" ht="15.75"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t="s">
        <v>4066</v>
      </c>
      <c r="N778" s="15"/>
      <c r="O778" s="15"/>
      <c r="P778" s="15"/>
    </row>
    <row r="779" spans="1:16" ht="15.75"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t="s">
        <v>4066</v>
      </c>
      <c r="N779" s="15"/>
      <c r="O779" s="15"/>
      <c r="P779" s="15"/>
    </row>
    <row r="780" spans="1:16" ht="15.75"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t="s">
        <v>4066</v>
      </c>
      <c r="N780" s="15"/>
      <c r="O780" s="15"/>
      <c r="P780" s="15"/>
    </row>
    <row r="781" spans="1:16" ht="15.75"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t="s">
        <v>4066</v>
      </c>
      <c r="N781" s="15"/>
      <c r="O781" s="15"/>
      <c r="P781" s="15"/>
    </row>
    <row r="782" spans="1:16" ht="15.75"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t="s">
        <v>4066</v>
      </c>
      <c r="N782" s="15"/>
      <c r="O782" s="15"/>
      <c r="P782" s="15"/>
    </row>
    <row r="783" spans="1:16" ht="15.75"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t="s">
        <v>4066</v>
      </c>
      <c r="N783" s="15"/>
      <c r="O783" s="15"/>
      <c r="P783" s="15"/>
    </row>
    <row r="784" spans="1:16" ht="15.75"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t="s">
        <v>4066</v>
      </c>
      <c r="N784" s="15"/>
      <c r="O784" s="15"/>
      <c r="P784" s="15"/>
    </row>
    <row r="785" spans="1:16" ht="15.75"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t="s">
        <v>4066</v>
      </c>
      <c r="N785" s="15"/>
      <c r="O785" s="15"/>
      <c r="P785" s="15"/>
    </row>
    <row r="786" spans="1:16" ht="15.75"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t="s">
        <v>4066</v>
      </c>
      <c r="N786" s="15"/>
      <c r="O786" s="15"/>
      <c r="P786" s="15"/>
    </row>
    <row r="787" spans="1:16" ht="15.75"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t="s">
        <v>4066</v>
      </c>
      <c r="N787" s="15"/>
      <c r="O787" s="15"/>
      <c r="P787" s="15"/>
    </row>
    <row r="788" spans="1:16" ht="15.75"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t="s">
        <v>4066</v>
      </c>
      <c r="N788" s="15"/>
      <c r="O788" s="15"/>
      <c r="P788" s="15"/>
    </row>
    <row r="789" spans="1:16" ht="15.75"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t="s">
        <v>4066</v>
      </c>
      <c r="N789" s="15"/>
      <c r="O789" s="15"/>
      <c r="P789" s="15"/>
    </row>
    <row r="790" spans="1:16" ht="15.75"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t="s">
        <v>4066</v>
      </c>
      <c r="N790" s="15"/>
      <c r="O790" s="15"/>
      <c r="P790" s="15"/>
    </row>
    <row r="791" spans="1:16" ht="15.75"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t="s">
        <v>4066</v>
      </c>
      <c r="N791" s="15"/>
      <c r="O791" s="15"/>
      <c r="P791" s="15"/>
    </row>
    <row r="792" spans="1:16" ht="15.75"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t="s">
        <v>4066</v>
      </c>
      <c r="N792" s="15"/>
      <c r="O792" s="15"/>
      <c r="P792" s="15"/>
    </row>
    <row r="793" spans="1:16" ht="15.75"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t="s">
        <v>4066</v>
      </c>
      <c r="N793" s="15"/>
      <c r="O793" s="15"/>
      <c r="P793" s="15"/>
    </row>
    <row r="794" spans="1:16" ht="15.75"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t="s">
        <v>4066</v>
      </c>
      <c r="N794" s="15"/>
      <c r="O794" s="15"/>
      <c r="P794" s="15"/>
    </row>
    <row r="795" spans="1:16" ht="15.75"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t="s">
        <v>4066</v>
      </c>
      <c r="N795" s="15"/>
      <c r="O795" s="15"/>
      <c r="P795" s="15"/>
    </row>
    <row r="796" spans="1:16" ht="15.75"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t="s">
        <v>4066</v>
      </c>
      <c r="N796" s="15"/>
      <c r="O796" s="15"/>
      <c r="P796" s="15"/>
    </row>
    <row r="797" spans="1:16" ht="15.75"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t="s">
        <v>4066</v>
      </c>
      <c r="N797" s="15"/>
      <c r="O797" s="15"/>
      <c r="P797" s="15"/>
    </row>
    <row r="798" spans="1:16" ht="15.75"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t="s">
        <v>4066</v>
      </c>
      <c r="N798" s="15"/>
      <c r="O798" s="15"/>
      <c r="P798" s="15"/>
    </row>
    <row r="799" spans="1:16" ht="15.75"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t="s">
        <v>4066</v>
      </c>
      <c r="N799" s="15"/>
      <c r="O799" s="15"/>
      <c r="P799" s="15"/>
    </row>
    <row r="800" spans="1:16" ht="15.75"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t="s">
        <v>4066</v>
      </c>
      <c r="N800" s="15"/>
      <c r="O800" s="15"/>
      <c r="P800" s="15"/>
    </row>
    <row r="801" spans="1:16" ht="15.75"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t="s">
        <v>4066</v>
      </c>
      <c r="N801" s="15"/>
      <c r="O801" s="15"/>
      <c r="P801" s="15"/>
    </row>
    <row r="802" spans="1:16" ht="15.75"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t="s">
        <v>4066</v>
      </c>
      <c r="N802" s="15"/>
      <c r="O802" s="15"/>
      <c r="P802" s="15"/>
    </row>
    <row r="803" spans="1:16" ht="15.75"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t="s">
        <v>4066</v>
      </c>
      <c r="N803" s="15"/>
      <c r="O803" s="15"/>
      <c r="P803" s="15"/>
    </row>
    <row r="804" spans="1:16" ht="15.75"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t="s">
        <v>4066</v>
      </c>
      <c r="N804" s="15"/>
      <c r="O804" s="15"/>
      <c r="P804" s="15"/>
    </row>
    <row r="805" spans="1:16" ht="15.75"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t="s">
        <v>4066</v>
      </c>
      <c r="N805" s="15"/>
      <c r="O805" s="15"/>
      <c r="P805" s="15"/>
    </row>
    <row r="806" spans="1:16" ht="15.75"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t="s">
        <v>4066</v>
      </c>
      <c r="N806" s="15"/>
      <c r="O806" s="15"/>
      <c r="P806" s="15"/>
    </row>
    <row r="807" spans="1:16" ht="15.75"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t="s">
        <v>4066</v>
      </c>
      <c r="N807" s="15"/>
      <c r="O807" s="15"/>
      <c r="P807" s="15"/>
    </row>
    <row r="808" spans="1:16" ht="15.75"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t="s">
        <v>4066</v>
      </c>
      <c r="N808" s="15"/>
      <c r="O808" s="15"/>
      <c r="P808" s="15"/>
    </row>
    <row r="809" spans="1:16" ht="15.75"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t="s">
        <v>4066</v>
      </c>
      <c r="N809" s="15"/>
      <c r="O809" s="15"/>
      <c r="P809" s="15"/>
    </row>
    <row r="810" spans="1:16" ht="15.75"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t="s">
        <v>4066</v>
      </c>
      <c r="N810" s="15"/>
      <c r="O810" s="15"/>
      <c r="P810" s="15"/>
    </row>
    <row r="811" spans="1:16" ht="15.75"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t="s">
        <v>4066</v>
      </c>
      <c r="N811" s="15"/>
      <c r="O811" s="15"/>
      <c r="P811" s="15"/>
    </row>
    <row r="812" spans="1:16" ht="15.75"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t="s">
        <v>4066</v>
      </c>
      <c r="N812" s="15"/>
      <c r="O812" s="15"/>
      <c r="P812" s="15"/>
    </row>
    <row r="813" spans="1:16" ht="15.75"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t="s">
        <v>4066</v>
      </c>
      <c r="N813" s="15"/>
      <c r="O813" s="15"/>
      <c r="P813" s="15"/>
    </row>
    <row r="814" spans="1:16" ht="15.75"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t="s">
        <v>4066</v>
      </c>
      <c r="N814" s="15"/>
      <c r="O814" s="15"/>
      <c r="P814" s="15"/>
    </row>
    <row r="815" spans="1:16" ht="15.75"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t="s">
        <v>4066</v>
      </c>
      <c r="N815" s="15"/>
      <c r="O815" s="15"/>
      <c r="P815" s="15"/>
    </row>
    <row r="816" spans="1:16" ht="15.75"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t="s">
        <v>4066</v>
      </c>
      <c r="N816" s="15"/>
      <c r="O816" s="15"/>
      <c r="P816" s="15"/>
    </row>
    <row r="817" spans="1:16" ht="15.75"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t="s">
        <v>4066</v>
      </c>
      <c r="N817" s="15"/>
      <c r="O817" s="15"/>
      <c r="P817" s="15"/>
    </row>
    <row r="818" spans="1:16" ht="15.75"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t="s">
        <v>4066</v>
      </c>
      <c r="N818" s="15"/>
      <c r="O818" s="15"/>
      <c r="P818" s="15"/>
    </row>
    <row r="819" spans="1:16" ht="15.75"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t="s">
        <v>4066</v>
      </c>
      <c r="N819" s="15"/>
      <c r="O819" s="15"/>
      <c r="P819" s="15"/>
    </row>
    <row r="820" spans="1:16" ht="15.75"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t="s">
        <v>4066</v>
      </c>
      <c r="N820" s="15"/>
      <c r="O820" s="15"/>
      <c r="P820" s="15"/>
    </row>
    <row r="821" spans="1:16" ht="15.75"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t="s">
        <v>4066</v>
      </c>
      <c r="N821" s="15"/>
      <c r="O821" s="15"/>
      <c r="P821" s="15"/>
    </row>
    <row r="822" spans="1:16" ht="15.75"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t="s">
        <v>4066</v>
      </c>
      <c r="N822" s="15"/>
      <c r="O822" s="15"/>
      <c r="P822" s="15"/>
    </row>
    <row r="823" spans="1:16" ht="15.75"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t="s">
        <v>4066</v>
      </c>
      <c r="N823" s="15"/>
      <c r="O823" s="15"/>
      <c r="P823" s="15"/>
    </row>
    <row r="824" spans="1:16" ht="15.75"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t="s">
        <v>4066</v>
      </c>
      <c r="N824" s="15"/>
      <c r="O824" s="15"/>
      <c r="P824" s="15"/>
    </row>
    <row r="825" spans="1:16" ht="15.75"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t="s">
        <v>4066</v>
      </c>
      <c r="N825" s="15"/>
      <c r="O825" s="15"/>
      <c r="P825" s="15"/>
    </row>
    <row r="826" spans="1:16" ht="15.75"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t="s">
        <v>4066</v>
      </c>
      <c r="N826" s="15"/>
      <c r="O826" s="15"/>
      <c r="P826" s="15"/>
    </row>
    <row r="827" spans="1:16" ht="15.75"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t="s">
        <v>4066</v>
      </c>
      <c r="N827" s="15"/>
      <c r="O827" s="15"/>
      <c r="P827" s="15"/>
    </row>
    <row r="828" spans="1:16" ht="15.75"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t="s">
        <v>4066</v>
      </c>
      <c r="N828" s="15"/>
      <c r="O828" s="15"/>
      <c r="P828" s="15"/>
    </row>
    <row r="829" spans="1:16" ht="15.75"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t="s">
        <v>4066</v>
      </c>
      <c r="N829" s="15"/>
      <c r="O829" s="15"/>
      <c r="P829" s="15"/>
    </row>
    <row r="830" spans="1:16" ht="15.75"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t="s">
        <v>4066</v>
      </c>
      <c r="N830" s="15"/>
      <c r="O830" s="15"/>
      <c r="P830" s="15"/>
    </row>
    <row r="831" spans="1:16" ht="15.75"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t="s">
        <v>4066</v>
      </c>
      <c r="N831" s="15"/>
      <c r="O831" s="15"/>
      <c r="P831" s="15"/>
    </row>
    <row r="832" spans="1:16" ht="15.75"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t="s">
        <v>4066</v>
      </c>
      <c r="N832" s="15"/>
      <c r="O832" s="15"/>
      <c r="P832" s="15"/>
    </row>
    <row r="833" spans="1:16" ht="15.75"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t="s">
        <v>4066</v>
      </c>
      <c r="N833" s="15"/>
      <c r="O833" s="15"/>
      <c r="P833" s="15"/>
    </row>
    <row r="834" spans="1:16" ht="15.75"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t="s">
        <v>4066</v>
      </c>
      <c r="N834" s="15"/>
      <c r="O834" s="15"/>
      <c r="P834" s="15"/>
    </row>
    <row r="835" spans="1:16" ht="15.75"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t="s">
        <v>4066</v>
      </c>
      <c r="N835" s="15"/>
      <c r="O835" s="15"/>
      <c r="P835" s="15"/>
    </row>
    <row r="836" spans="1:16" ht="15.75"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t="s">
        <v>4066</v>
      </c>
      <c r="N836" s="15"/>
      <c r="O836" s="15"/>
      <c r="P836" s="15"/>
    </row>
    <row r="837" spans="1:16" ht="15.75"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t="s">
        <v>4066</v>
      </c>
      <c r="N837" s="15"/>
      <c r="O837" s="15"/>
      <c r="P837" s="15"/>
    </row>
    <row r="838" spans="1:16" ht="15.75"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t="s">
        <v>4066</v>
      </c>
      <c r="N838" s="15"/>
      <c r="O838" s="15"/>
      <c r="P838" s="15"/>
    </row>
    <row r="839" spans="1:16" ht="15.75"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t="s">
        <v>4066</v>
      </c>
      <c r="N839" s="15"/>
      <c r="O839" s="15"/>
      <c r="P839" s="15"/>
    </row>
    <row r="840" spans="1:16" ht="15.75"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t="s">
        <v>4066</v>
      </c>
      <c r="N840" s="15"/>
      <c r="O840" s="15"/>
      <c r="P840" s="15"/>
    </row>
    <row r="841" spans="1:16" ht="15.75"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t="s">
        <v>4066</v>
      </c>
      <c r="N841" s="15"/>
      <c r="O841" s="15"/>
      <c r="P841" s="15"/>
    </row>
    <row r="842" spans="1:16" ht="15.75"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t="s">
        <v>4066</v>
      </c>
      <c r="N842" s="15"/>
      <c r="O842" s="15"/>
      <c r="P842" s="15"/>
    </row>
    <row r="843" spans="1:16" ht="15.75"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t="s">
        <v>4066</v>
      </c>
      <c r="N843" s="15"/>
      <c r="O843" s="15"/>
      <c r="P843" s="15"/>
    </row>
    <row r="844" spans="1:16" ht="15.75"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t="s">
        <v>4066</v>
      </c>
      <c r="N844" s="15"/>
      <c r="O844" s="15"/>
      <c r="P844" s="15"/>
    </row>
    <row r="845" spans="1:16" ht="15.75"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t="s">
        <v>4066</v>
      </c>
      <c r="N845" s="15"/>
      <c r="O845" s="15"/>
      <c r="P845" s="15"/>
    </row>
    <row r="846" spans="1:16" ht="15.75"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t="s">
        <v>4066</v>
      </c>
      <c r="N846" s="15"/>
      <c r="O846" s="15"/>
      <c r="P846" s="15"/>
    </row>
    <row r="847" spans="1:16" ht="15.75"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t="s">
        <v>4066</v>
      </c>
      <c r="N847" s="15"/>
      <c r="O847" s="15"/>
      <c r="P847" s="15"/>
    </row>
    <row r="848" spans="1:16" ht="15.75"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t="s">
        <v>4066</v>
      </c>
      <c r="N848" s="15"/>
      <c r="O848" s="15"/>
      <c r="P848" s="15"/>
    </row>
    <row r="849" spans="1:16" ht="15.75"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t="s">
        <v>4066</v>
      </c>
      <c r="N849" s="15"/>
      <c r="O849" s="15"/>
      <c r="P849" s="15"/>
    </row>
    <row r="850" spans="1:16" ht="15.75"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t="s">
        <v>4066</v>
      </c>
      <c r="N850" s="15"/>
      <c r="O850" s="15"/>
      <c r="P850" s="15"/>
    </row>
    <row r="851" spans="1:16" ht="15.75"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t="s">
        <v>4066</v>
      </c>
      <c r="N851" s="15"/>
      <c r="O851" s="15"/>
      <c r="P851" s="15"/>
    </row>
    <row r="852" spans="1:16" ht="15.75"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t="s">
        <v>4066</v>
      </c>
      <c r="N852" s="15"/>
      <c r="O852" s="15"/>
      <c r="P852" s="15"/>
    </row>
    <row r="853" spans="1:16" ht="15.75"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t="s">
        <v>4066</v>
      </c>
      <c r="N853" s="15"/>
      <c r="O853" s="15"/>
      <c r="P853" s="15"/>
    </row>
    <row r="854" spans="1:16" ht="15.75"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t="s">
        <v>4066</v>
      </c>
      <c r="N854" s="15"/>
      <c r="O854" s="15"/>
      <c r="P854" s="15"/>
    </row>
    <row r="855" spans="1:16" ht="15.75"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t="s">
        <v>4066</v>
      </c>
      <c r="N855" s="15"/>
      <c r="O855" s="15"/>
      <c r="P855" s="15"/>
    </row>
    <row r="856" spans="1:16" ht="15.75"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t="s">
        <v>4066</v>
      </c>
      <c r="N856" s="15"/>
      <c r="O856" s="15"/>
      <c r="P856" s="15"/>
    </row>
    <row r="857" spans="1:16" ht="15.75"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t="s">
        <v>4066</v>
      </c>
      <c r="N857" s="15"/>
      <c r="O857" s="15"/>
      <c r="P857" s="15"/>
    </row>
    <row r="858" spans="1:16" ht="15.75"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t="s">
        <v>4066</v>
      </c>
      <c r="N858" s="15"/>
      <c r="O858" s="15"/>
      <c r="P858" s="15"/>
    </row>
    <row r="859" spans="1:16" ht="15.75"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t="s">
        <v>4066</v>
      </c>
      <c r="N859" s="15"/>
      <c r="O859" s="15"/>
      <c r="P859" s="15"/>
    </row>
    <row r="860" spans="1:16" ht="15.75"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t="s">
        <v>4066</v>
      </c>
      <c r="N860" s="15"/>
      <c r="O860" s="15"/>
      <c r="P860" s="15"/>
    </row>
    <row r="861" spans="1:16" ht="15.75"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t="s">
        <v>4066</v>
      </c>
      <c r="N861" s="15"/>
      <c r="O861" s="15"/>
      <c r="P861" s="15"/>
    </row>
    <row r="862" spans="1:16" ht="15.75"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t="s">
        <v>4066</v>
      </c>
      <c r="N862" s="15"/>
      <c r="O862" s="15"/>
      <c r="P862" s="15"/>
    </row>
    <row r="863" spans="1:16" ht="15.75"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t="s">
        <v>4066</v>
      </c>
      <c r="N863" s="15"/>
      <c r="O863" s="15"/>
      <c r="P863" s="15"/>
    </row>
    <row r="864" spans="1:16" ht="15.75"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t="s">
        <v>4066</v>
      </c>
      <c r="N864" s="15"/>
      <c r="O864" s="15"/>
      <c r="P864" s="15"/>
    </row>
    <row r="865" spans="1:16" ht="15.75"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t="s">
        <v>4066</v>
      </c>
      <c r="N865" s="15"/>
      <c r="O865" s="15"/>
      <c r="P865" s="15"/>
    </row>
    <row r="866" spans="1:16" ht="15.75"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t="s">
        <v>4066</v>
      </c>
      <c r="N866" s="15"/>
      <c r="O866" s="15"/>
      <c r="P866" s="15"/>
    </row>
    <row r="867" spans="1:16" ht="15.75"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t="s">
        <v>4066</v>
      </c>
      <c r="N867" s="15"/>
      <c r="O867" s="15"/>
      <c r="P867" s="15"/>
    </row>
    <row r="868" spans="1:16" ht="15.75"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t="s">
        <v>4066</v>
      </c>
      <c r="N868" s="15"/>
      <c r="O868" s="15"/>
      <c r="P868" s="15"/>
    </row>
    <row r="869" spans="1:16" ht="15.75"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t="s">
        <v>4066</v>
      </c>
      <c r="N869" s="15"/>
      <c r="O869" s="15"/>
      <c r="P869" s="15"/>
    </row>
    <row r="870" spans="1:16" ht="15.75"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t="s">
        <v>4066</v>
      </c>
      <c r="N870" s="15"/>
      <c r="O870" s="15"/>
      <c r="P870" s="15"/>
    </row>
    <row r="871" spans="1:16" ht="15.75"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t="s">
        <v>4066</v>
      </c>
      <c r="N871" s="15"/>
      <c r="O871" s="15"/>
      <c r="P871" s="15"/>
    </row>
    <row r="872" spans="1:16" ht="15.75"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t="s">
        <v>4066</v>
      </c>
      <c r="N872" s="15"/>
      <c r="O872" s="15"/>
      <c r="P872" s="15"/>
    </row>
    <row r="873" spans="1:16" ht="15.75"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t="s">
        <v>4066</v>
      </c>
      <c r="N873" s="15"/>
      <c r="O873" s="15"/>
      <c r="P873" s="15"/>
    </row>
    <row r="874" spans="1:16" ht="15.75"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t="s">
        <v>4066</v>
      </c>
      <c r="N874" s="15"/>
      <c r="O874" s="15"/>
      <c r="P874" s="15"/>
    </row>
    <row r="875" spans="1:16" ht="15.75"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t="s">
        <v>4066</v>
      </c>
      <c r="N875" s="15"/>
      <c r="O875" s="15"/>
      <c r="P875" s="15"/>
    </row>
    <row r="876" spans="1:16" ht="15.75"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t="s">
        <v>4066</v>
      </c>
      <c r="N876" s="15"/>
      <c r="O876" s="15"/>
      <c r="P876" s="15"/>
    </row>
    <row r="877" spans="1:16" ht="15.75"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t="s">
        <v>4066</v>
      </c>
      <c r="N877" s="15"/>
      <c r="O877" s="15"/>
      <c r="P877" s="15"/>
    </row>
    <row r="878" spans="1:16" ht="15.75"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t="s">
        <v>4066</v>
      </c>
      <c r="N878" s="15"/>
      <c r="O878" s="15"/>
      <c r="P878" s="15"/>
    </row>
    <row r="879" spans="1:16" ht="15.75"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t="s">
        <v>4066</v>
      </c>
      <c r="N879" s="15"/>
      <c r="O879" s="15"/>
      <c r="P879" s="15"/>
    </row>
    <row r="880" spans="1:16" ht="15.75"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t="s">
        <v>4066</v>
      </c>
      <c r="N880" s="15"/>
      <c r="O880" s="15"/>
      <c r="P880" s="15"/>
    </row>
    <row r="881" spans="1:16" ht="15.75"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t="s">
        <v>4066</v>
      </c>
      <c r="N881" s="15"/>
      <c r="O881" s="15"/>
      <c r="P881" s="15"/>
    </row>
    <row r="882" spans="1:16" ht="15.75"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t="s">
        <v>4066</v>
      </c>
      <c r="N882" s="15"/>
      <c r="O882" s="15"/>
      <c r="P882" s="15"/>
    </row>
    <row r="883" spans="1:16" ht="15.75"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t="s">
        <v>4066</v>
      </c>
      <c r="N883" s="15"/>
      <c r="O883" s="15"/>
      <c r="P883" s="15"/>
    </row>
    <row r="884" spans="1:16" ht="15.75"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t="s">
        <v>4066</v>
      </c>
      <c r="N884" s="15"/>
      <c r="O884" s="15"/>
      <c r="P884" s="15"/>
    </row>
    <row r="885" spans="1:16" ht="15.75"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t="s">
        <v>4066</v>
      </c>
      <c r="N885" s="15"/>
      <c r="O885" s="15"/>
      <c r="P885" s="15"/>
    </row>
    <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t="s">
        <v>4066</v>
      </c>
      <c r="N886" s="15"/>
      <c r="O886" s="15"/>
      <c r="P886" s="15"/>
    </row>
    <row r="887" spans="1:16" ht="15.75"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t="s">
        <v>4066</v>
      </c>
      <c r="N887" s="15"/>
      <c r="O887" s="15"/>
      <c r="P887" s="15"/>
    </row>
    <row r="888" spans="1:16" ht="15.75"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t="s">
        <v>4066</v>
      </c>
      <c r="N888" s="15"/>
      <c r="O888" s="15"/>
      <c r="P888" s="15"/>
    </row>
    <row r="889" spans="1:16" ht="15.75"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t="s">
        <v>4066</v>
      </c>
      <c r="N889" s="15"/>
      <c r="O889" s="15"/>
      <c r="P889" s="15"/>
    </row>
    <row r="890" spans="1:16" ht="15.75"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t="s">
        <v>4066</v>
      </c>
      <c r="N890" s="15"/>
      <c r="O890" s="15"/>
      <c r="P890" s="15"/>
    </row>
    <row r="891" spans="1:16" ht="15.75"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t="s">
        <v>4066</v>
      </c>
      <c r="N891" s="15"/>
      <c r="O891" s="15"/>
      <c r="P891" s="15"/>
    </row>
    <row r="892" spans="1:16" ht="15.75"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t="s">
        <v>4066</v>
      </c>
      <c r="N892" s="15"/>
      <c r="O892" s="15"/>
      <c r="P892" s="15"/>
    </row>
    <row r="893" spans="1:16" ht="15.75"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t="s">
        <v>4066</v>
      </c>
      <c r="N893" s="15"/>
      <c r="O893" s="15"/>
      <c r="P893" s="15"/>
    </row>
    <row r="894" spans="1:16" ht="15.75"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t="s">
        <v>4066</v>
      </c>
      <c r="N894" s="15"/>
      <c r="O894" s="15"/>
      <c r="P894" s="15"/>
    </row>
    <row r="895" spans="1:16" ht="15.75"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t="s">
        <v>4066</v>
      </c>
      <c r="N895" s="15"/>
      <c r="O895" s="15"/>
      <c r="P895" s="15"/>
    </row>
    <row r="896" spans="1:16" ht="15.75"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t="s">
        <v>4066</v>
      </c>
      <c r="N896" s="15"/>
      <c r="O896" s="15"/>
      <c r="P896" s="15"/>
    </row>
    <row r="897" spans="1:16" ht="15.75"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t="s">
        <v>4066</v>
      </c>
      <c r="N897" s="15"/>
      <c r="O897" s="15"/>
      <c r="P897" s="15"/>
    </row>
    <row r="898" spans="1:16" ht="15.75"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t="s">
        <v>4066</v>
      </c>
      <c r="N898" s="15"/>
      <c r="O898" s="15"/>
      <c r="P898" s="15"/>
    </row>
    <row r="899" spans="1:16" ht="15.75"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t="s">
        <v>4066</v>
      </c>
      <c r="N899" s="15"/>
      <c r="O899" s="15"/>
      <c r="P899" s="15"/>
    </row>
    <row r="900" spans="1:16" ht="15.75"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t="s">
        <v>4066</v>
      </c>
      <c r="N900" s="15"/>
      <c r="O900" s="15"/>
      <c r="P900" s="15"/>
    </row>
    <row r="901" spans="1:16" ht="15.75"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t="s">
        <v>4066</v>
      </c>
      <c r="N901" s="15"/>
      <c r="O901" s="15"/>
      <c r="P901" s="15"/>
    </row>
    <row r="902" spans="1:16" ht="15.75"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t="s">
        <v>4066</v>
      </c>
      <c r="N902" s="15"/>
      <c r="O902" s="15"/>
      <c r="P902" s="15"/>
    </row>
    <row r="903" spans="1:16" ht="15.75"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t="s">
        <v>4066</v>
      </c>
      <c r="N903" s="15"/>
      <c r="O903" s="15"/>
      <c r="P903" s="15"/>
    </row>
    <row r="904" spans="1:16" ht="15.75"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t="s">
        <v>4066</v>
      </c>
      <c r="N904" s="15"/>
      <c r="O904" s="15"/>
      <c r="P904" s="15"/>
    </row>
    <row r="905" spans="1:16" ht="15.75"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t="s">
        <v>4066</v>
      </c>
      <c r="N905" s="15"/>
      <c r="O905" s="15"/>
      <c r="P905" s="15"/>
    </row>
    <row r="906" spans="1:16" ht="15.75"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t="s">
        <v>4066</v>
      </c>
      <c r="N906" s="15"/>
      <c r="O906" s="15"/>
      <c r="P906" s="15"/>
    </row>
    <row r="907" spans="1:16" ht="15.75"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t="s">
        <v>4066</v>
      </c>
      <c r="N907" s="15"/>
      <c r="O907" s="15"/>
      <c r="P907" s="15"/>
    </row>
    <row r="908" spans="1:16" ht="15.75"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t="s">
        <v>4066</v>
      </c>
      <c r="N908" s="15"/>
      <c r="O908" s="15"/>
      <c r="P908" s="15"/>
    </row>
    <row r="909" spans="1:16" ht="15.75"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t="s">
        <v>4066</v>
      </c>
      <c r="N909" s="15"/>
      <c r="O909" s="15"/>
      <c r="P909" s="15"/>
    </row>
    <row r="910" spans="1:16" ht="15.75"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t="s">
        <v>4066</v>
      </c>
      <c r="N910" s="15"/>
      <c r="O910" s="15"/>
      <c r="P910" s="15"/>
    </row>
    <row r="911" spans="1:16" ht="15.75"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t="s">
        <v>4066</v>
      </c>
      <c r="N911" s="15"/>
      <c r="O911" s="15"/>
      <c r="P911" s="15"/>
    </row>
    <row r="912" spans="1:16" ht="15.75"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t="s">
        <v>4066</v>
      </c>
      <c r="N912" s="15"/>
      <c r="O912" s="15"/>
      <c r="P912" s="15"/>
    </row>
    <row r="913" spans="1:16" ht="15.75"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t="s">
        <v>4066</v>
      </c>
      <c r="N913" s="15"/>
      <c r="O913" s="15"/>
      <c r="P913" s="15"/>
    </row>
    <row r="914" spans="1:16" ht="15.75"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t="s">
        <v>4066</v>
      </c>
      <c r="N914" s="15"/>
      <c r="O914" s="15"/>
      <c r="P914" s="15"/>
    </row>
    <row r="915" spans="1:16" ht="15.75"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t="s">
        <v>4066</v>
      </c>
      <c r="N915" s="15"/>
      <c r="O915" s="15"/>
      <c r="P915" s="15"/>
    </row>
    <row r="916" spans="1:16" ht="15.75"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t="s">
        <v>4066</v>
      </c>
      <c r="N916" s="15"/>
      <c r="O916" s="15"/>
      <c r="P916" s="15"/>
    </row>
    <row r="917" spans="1:16" ht="15.75"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t="s">
        <v>4066</v>
      </c>
      <c r="N917" s="15"/>
      <c r="O917" s="15"/>
      <c r="P917" s="15"/>
    </row>
    <row r="918" spans="1:16" ht="15.75"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t="s">
        <v>4066</v>
      </c>
      <c r="N918" s="15"/>
      <c r="O918" s="15"/>
      <c r="P918" s="15"/>
    </row>
    <row r="919" spans="1:16" ht="15.75"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t="s">
        <v>4066</v>
      </c>
      <c r="N919" s="15"/>
      <c r="O919" s="15"/>
      <c r="P919" s="15"/>
    </row>
    <row r="920" spans="1:16" ht="15.75"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t="s">
        <v>4066</v>
      </c>
      <c r="N920" s="15"/>
      <c r="O920" s="15"/>
      <c r="P920" s="15"/>
    </row>
    <row r="921" spans="1:16" ht="15.75"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t="s">
        <v>4066</v>
      </c>
      <c r="N921" s="15"/>
      <c r="O921" s="15"/>
      <c r="P921" s="15"/>
    </row>
    <row r="922" spans="1:16" ht="15.75"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t="s">
        <v>4066</v>
      </c>
      <c r="N922" s="15"/>
      <c r="O922" s="15"/>
      <c r="P922" s="15"/>
    </row>
    <row r="923" spans="1:16" ht="15.75"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t="s">
        <v>4066</v>
      </c>
      <c r="N923" s="15"/>
      <c r="O923" s="15"/>
      <c r="P923" s="15"/>
    </row>
    <row r="924" spans="1:16" ht="15.75"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t="s">
        <v>4066</v>
      </c>
      <c r="N924" s="15"/>
      <c r="O924" s="15"/>
      <c r="P924" s="15"/>
    </row>
    <row r="925" spans="1:16" ht="15.75"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t="s">
        <v>4066</v>
      </c>
      <c r="N925" s="15"/>
      <c r="O925" s="15"/>
      <c r="P925" s="15"/>
    </row>
    <row r="926" spans="1:16" ht="15.75"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t="s">
        <v>4066</v>
      </c>
      <c r="N926" s="15"/>
      <c r="O926" s="15"/>
      <c r="P926" s="15"/>
    </row>
    <row r="927" spans="1:16" ht="15.75"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t="s">
        <v>4066</v>
      </c>
      <c r="N927" s="15"/>
      <c r="O927" s="15"/>
      <c r="P927" s="15"/>
    </row>
    <row r="928" spans="1:16" ht="15.75"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t="s">
        <v>4066</v>
      </c>
      <c r="N928" s="15"/>
      <c r="O928" s="15"/>
      <c r="P928" s="15"/>
    </row>
    <row r="929" spans="1:16" ht="15.75"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t="s">
        <v>4066</v>
      </c>
      <c r="N929" s="15"/>
      <c r="O929" s="15"/>
      <c r="P929" s="15"/>
    </row>
    <row r="930" spans="1:16" ht="15.75"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t="s">
        <v>4066</v>
      </c>
      <c r="N930" s="15"/>
      <c r="O930" s="15"/>
      <c r="P930" s="15"/>
    </row>
    <row r="931" spans="1:16" ht="15.75"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t="s">
        <v>4066</v>
      </c>
      <c r="N931" s="15"/>
      <c r="O931" s="15"/>
      <c r="P931" s="15"/>
    </row>
    <row r="932" spans="1:16" ht="15.75"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t="s">
        <v>4066</v>
      </c>
      <c r="N932" s="15"/>
      <c r="O932" s="15"/>
      <c r="P932" s="15"/>
    </row>
    <row r="933" spans="1:16" ht="15.75"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t="s">
        <v>4066</v>
      </c>
      <c r="N933" s="15"/>
      <c r="O933" s="15"/>
      <c r="P933" s="15"/>
    </row>
    <row r="934" spans="1:16" ht="15.75"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t="s">
        <v>4066</v>
      </c>
      <c r="N934" s="15"/>
      <c r="O934" s="15"/>
      <c r="P934" s="15"/>
    </row>
    <row r="935" spans="1:16" ht="15.75"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t="s">
        <v>4066</v>
      </c>
      <c r="N935" s="15"/>
      <c r="O935" s="15"/>
      <c r="P935" s="15"/>
    </row>
    <row r="936" spans="1:16" ht="15.75"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t="s">
        <v>4066</v>
      </c>
      <c r="N936" s="15"/>
      <c r="O936" s="15"/>
      <c r="P936" s="15"/>
    </row>
    <row r="937" spans="1:16" ht="15.75"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t="s">
        <v>4066</v>
      </c>
      <c r="N937" s="15"/>
      <c r="O937" s="15"/>
      <c r="P937" s="15"/>
    </row>
    <row r="938" spans="1:16" ht="15.75"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t="s">
        <v>4066</v>
      </c>
      <c r="N938" s="15"/>
      <c r="O938" s="15"/>
      <c r="P938" s="15"/>
    </row>
    <row r="939" spans="1:16" ht="15.75"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t="s">
        <v>4066</v>
      </c>
      <c r="N939" s="15"/>
      <c r="O939" s="15"/>
      <c r="P939" s="15"/>
    </row>
    <row r="940" spans="1:16" ht="15.75"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t="s">
        <v>4066</v>
      </c>
      <c r="N940" s="15"/>
      <c r="O940" s="15"/>
      <c r="P940" s="15"/>
    </row>
    <row r="941" spans="1:16" ht="15.75"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t="s">
        <v>4066</v>
      </c>
      <c r="N941" s="15"/>
      <c r="O941" s="15"/>
      <c r="P941" s="15"/>
    </row>
    <row r="942" spans="1:16" ht="15.75"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t="s">
        <v>4066</v>
      </c>
      <c r="N942" s="15"/>
      <c r="O942" s="15"/>
      <c r="P942" s="15"/>
    </row>
    <row r="943" spans="1:16" ht="15.75"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t="s">
        <v>4066</v>
      </c>
      <c r="N943" s="15"/>
      <c r="O943" s="15"/>
      <c r="P943" s="15"/>
    </row>
    <row r="944" spans="1:16" ht="15.75"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t="s">
        <v>4066</v>
      </c>
      <c r="N944" s="15"/>
      <c r="O944" s="15"/>
      <c r="P944" s="15"/>
    </row>
    <row r="945" spans="1:16" ht="15.75"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t="s">
        <v>4066</v>
      </c>
      <c r="N945" s="15"/>
      <c r="O945" s="15"/>
      <c r="P945" s="15"/>
    </row>
    <row r="946" spans="1:16" ht="15.75"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t="s">
        <v>4066</v>
      </c>
      <c r="N946" s="15"/>
      <c r="O946" s="15"/>
      <c r="P946" s="15"/>
    </row>
    <row r="947" spans="1:16" ht="15.75"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t="s">
        <v>4066</v>
      </c>
      <c r="N947" s="15"/>
      <c r="O947" s="15"/>
      <c r="P947" s="15"/>
    </row>
    <row r="948" spans="1:16" ht="15.75"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t="s">
        <v>4066</v>
      </c>
      <c r="N948" s="15"/>
      <c r="O948" s="15"/>
      <c r="P948" s="15"/>
    </row>
    <row r="949" spans="1:16" ht="15.75"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t="s">
        <v>4066</v>
      </c>
      <c r="N949" s="15"/>
      <c r="O949" s="15"/>
      <c r="P949" s="15"/>
    </row>
    <row r="950" spans="1:16" ht="15.75"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t="s">
        <v>4066</v>
      </c>
      <c r="N950" s="15"/>
      <c r="O950" s="15"/>
      <c r="P950" s="15"/>
    </row>
    <row r="951" spans="1:16" ht="15.75"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t="s">
        <v>4066</v>
      </c>
      <c r="N951" s="15"/>
      <c r="O951" s="15"/>
      <c r="P951" s="15"/>
    </row>
    <row r="952" spans="1:16" ht="15.75"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t="s">
        <v>4066</v>
      </c>
      <c r="N952" s="15"/>
      <c r="O952" s="15"/>
      <c r="P952" s="15"/>
    </row>
    <row r="953" spans="1:16" ht="15.75"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t="s">
        <v>4066</v>
      </c>
      <c r="N953" s="15"/>
      <c r="O953" s="15"/>
      <c r="P953" s="15"/>
    </row>
    <row r="954" spans="1:16" ht="15.75"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t="s">
        <v>4066</v>
      </c>
      <c r="N954" s="15"/>
      <c r="O954" s="15"/>
      <c r="P954" s="15"/>
    </row>
    <row r="955" spans="1:16" ht="15.75"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t="s">
        <v>4066</v>
      </c>
      <c r="N955" s="15"/>
      <c r="O955" s="15"/>
      <c r="P955" s="15"/>
    </row>
  </sheetData>
  <autoFilter ref="A2:O9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2">
        <v>40</v>
      </c>
      <c r="D27" s="463"/>
      <c r="E27" s="462">
        <v>40</v>
      </c>
      <c r="F27" s="463"/>
      <c r="G27" s="462">
        <v>40</v>
      </c>
      <c r="H27" s="463"/>
      <c r="I27" s="462">
        <v>40</v>
      </c>
      <c r="J27" s="463"/>
      <c r="K27" s="462">
        <v>40</v>
      </c>
      <c r="L27" s="463"/>
      <c r="M27" s="110">
        <f>SUM(C27:L27)</f>
        <v>200</v>
      </c>
    </row>
    <row r="28" spans="2:14" ht="16.5" customHeight="1" x14ac:dyDescent="0.25">
      <c r="B28" s="104" t="s">
        <v>5492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6764</v>
      </c>
      <c r="C29" s="460">
        <v>0</v>
      </c>
      <c r="D29" s="461"/>
      <c r="E29" s="460">
        <v>0</v>
      </c>
      <c r="F29" s="461"/>
      <c r="G29" s="460">
        <v>0</v>
      </c>
      <c r="H29" s="461"/>
      <c r="I29" s="460">
        <v>0</v>
      </c>
      <c r="J29" s="461"/>
      <c r="K29" s="460">
        <v>6</v>
      </c>
      <c r="L29" s="461"/>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2">
        <v>18</v>
      </c>
      <c r="D39" s="463"/>
      <c r="E39" s="462">
        <v>58</v>
      </c>
      <c r="F39" s="463"/>
      <c r="G39" s="462">
        <v>58</v>
      </c>
      <c r="H39" s="463"/>
      <c r="I39" s="462">
        <v>56</v>
      </c>
      <c r="J39" s="463"/>
      <c r="K39" s="110">
        <f>SUM(C39:J39)</f>
        <v>190</v>
      </c>
    </row>
    <row r="40" spans="2:11" ht="16.5" customHeight="1" x14ac:dyDescent="0.25">
      <c r="B40" s="104" t="s">
        <v>5492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6764</v>
      </c>
      <c r="C41" s="460">
        <v>7</v>
      </c>
      <c r="D41" s="461"/>
      <c r="E41" s="460">
        <v>16</v>
      </c>
      <c r="F41" s="461"/>
      <c r="G41" s="460">
        <v>6</v>
      </c>
      <c r="H41" s="461"/>
      <c r="I41" s="460">
        <v>15</v>
      </c>
      <c r="J41" s="461"/>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2">
        <v>50</v>
      </c>
      <c r="D52" s="463"/>
      <c r="E52" s="462">
        <v>20</v>
      </c>
      <c r="F52" s="463"/>
      <c r="G52" s="462">
        <v>20</v>
      </c>
      <c r="H52" s="463"/>
      <c r="I52" s="462">
        <v>90</v>
      </c>
      <c r="J52" s="463"/>
      <c r="K52" s="462">
        <v>10</v>
      </c>
      <c r="L52" s="463"/>
      <c r="M52" s="110">
        <f>SUM(C52:L52)</f>
        <v>190</v>
      </c>
    </row>
    <row r="53" spans="2:13" ht="16.5" customHeight="1" x14ac:dyDescent="0.25">
      <c r="B53" s="104" t="s">
        <v>5492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6764</v>
      </c>
      <c r="C54" s="460">
        <v>3</v>
      </c>
      <c r="D54" s="461"/>
      <c r="E54" s="460">
        <v>7</v>
      </c>
      <c r="F54" s="461"/>
      <c r="G54" s="460">
        <v>6</v>
      </c>
      <c r="H54" s="461"/>
      <c r="I54" s="460">
        <v>0</v>
      </c>
      <c r="J54" s="461"/>
      <c r="K54" s="460">
        <v>0</v>
      </c>
      <c r="L54" s="461"/>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2">
        <v>0</v>
      </c>
      <c r="D64" s="463"/>
      <c r="E64" s="462">
        <v>40</v>
      </c>
      <c r="F64" s="463"/>
      <c r="G64" s="462">
        <v>30</v>
      </c>
      <c r="H64" s="463"/>
      <c r="I64" s="462">
        <v>50</v>
      </c>
      <c r="J64" s="463"/>
      <c r="K64" s="462">
        <v>80</v>
      </c>
      <c r="L64" s="463"/>
      <c r="M64" s="110">
        <f>SUM(C64:L64)</f>
        <v>200</v>
      </c>
    </row>
    <row r="65" spans="2:13" ht="16.5" customHeight="1" x14ac:dyDescent="0.25">
      <c r="B65" s="104" t="s">
        <v>5492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6764</v>
      </c>
      <c r="C66" s="460">
        <v>8</v>
      </c>
      <c r="D66" s="461"/>
      <c r="E66" s="460">
        <v>0</v>
      </c>
      <c r="F66" s="461"/>
      <c r="G66" s="460">
        <v>6</v>
      </c>
      <c r="H66" s="461"/>
      <c r="I66" s="460">
        <v>10</v>
      </c>
      <c r="J66" s="461"/>
      <c r="K66" s="460">
        <v>8</v>
      </c>
      <c r="L66" s="461"/>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2">
        <v>100</v>
      </c>
      <c r="D77" s="463"/>
      <c r="E77" s="462">
        <v>100</v>
      </c>
      <c r="F77" s="463"/>
      <c r="G77" s="462">
        <v>91</v>
      </c>
      <c r="H77" s="463"/>
      <c r="I77" s="462">
        <v>13</v>
      </c>
      <c r="J77" s="463"/>
      <c r="K77" s="110">
        <f>SUM(C77:J77)</f>
        <v>304</v>
      </c>
    </row>
    <row r="78" spans="2:13" ht="16.5" customHeight="1" x14ac:dyDescent="0.25">
      <c r="B78" s="104" t="s">
        <v>5492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6764</v>
      </c>
      <c r="C79" s="460">
        <v>10</v>
      </c>
      <c r="D79" s="461"/>
      <c r="E79" s="460">
        <v>6</v>
      </c>
      <c r="F79" s="461"/>
      <c r="G79" s="460">
        <v>7</v>
      </c>
      <c r="H79" s="461"/>
      <c r="I79" s="460">
        <v>0</v>
      </c>
      <c r="J79" s="461"/>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2">
        <v>10</v>
      </c>
      <c r="D91" s="463"/>
      <c r="E91" s="462">
        <v>10</v>
      </c>
      <c r="F91" s="463"/>
      <c r="G91" s="462">
        <v>10</v>
      </c>
      <c r="H91" s="463"/>
      <c r="I91" s="462">
        <v>10</v>
      </c>
      <c r="J91" s="463"/>
      <c r="K91" s="462">
        <v>10</v>
      </c>
      <c r="L91" s="463"/>
      <c r="M91" s="110">
        <f>SUM(C91:L91)</f>
        <v>50</v>
      </c>
    </row>
    <row r="92" spans="2:13" ht="16.5" customHeight="1" x14ac:dyDescent="0.25">
      <c r="B92" s="104" t="s">
        <v>5492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6764</v>
      </c>
      <c r="C93" s="460">
        <v>1</v>
      </c>
      <c r="D93" s="461"/>
      <c r="E93" s="460">
        <v>0</v>
      </c>
      <c r="F93" s="461"/>
      <c r="G93" s="460">
        <v>3</v>
      </c>
      <c r="H93" s="461"/>
      <c r="I93" s="460">
        <v>0</v>
      </c>
      <c r="J93" s="461"/>
      <c r="K93" s="460">
        <v>8</v>
      </c>
      <c r="L93" s="461"/>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6764</v>
      </c>
      <c r="C107" s="460">
        <v>0</v>
      </c>
      <c r="D107" s="461"/>
      <c r="E107" s="460">
        <v>2</v>
      </c>
      <c r="F107" s="461"/>
      <c r="G107" s="460">
        <v>3</v>
      </c>
      <c r="H107" s="461"/>
      <c r="I107" s="460">
        <v>0</v>
      </c>
      <c r="J107" s="461"/>
      <c r="K107" s="460">
        <v>0</v>
      </c>
      <c r="L107" s="461"/>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6764</v>
      </c>
      <c r="C120" s="460">
        <v>4</v>
      </c>
      <c r="D120" s="461"/>
      <c r="E120" s="460">
        <v>2</v>
      </c>
      <c r="F120" s="461"/>
      <c r="G120" s="460">
        <v>0</v>
      </c>
      <c r="H120" s="461"/>
      <c r="I120" s="460">
        <v>0</v>
      </c>
      <c r="J120" s="461"/>
      <c r="K120" s="460">
        <v>0</v>
      </c>
      <c r="L120" s="461"/>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6764</v>
      </c>
      <c r="C133" s="460">
        <v>4</v>
      </c>
      <c r="D133" s="461"/>
      <c r="E133" s="460">
        <v>0</v>
      </c>
      <c r="F133" s="461"/>
      <c r="G133" s="460">
        <v>4</v>
      </c>
      <c r="H133" s="461"/>
      <c r="I133" s="460">
        <v>1</v>
      </c>
      <c r="J133" s="461"/>
      <c r="K133" s="460">
        <v>5</v>
      </c>
      <c r="L133" s="461"/>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6764</v>
      </c>
      <c r="C146" s="460">
        <v>1</v>
      </c>
      <c r="D146" s="461"/>
      <c r="E146" s="460">
        <v>0</v>
      </c>
      <c r="F146" s="461"/>
      <c r="G146" s="460">
        <v>4</v>
      </c>
      <c r="H146" s="461"/>
      <c r="I146" s="460">
        <v>0</v>
      </c>
      <c r="J146" s="461"/>
      <c r="K146" s="460">
        <v>6</v>
      </c>
      <c r="L146" s="461"/>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2">
        <v>50</v>
      </c>
      <c r="D157" s="463"/>
      <c r="E157" s="462">
        <v>50</v>
      </c>
      <c r="F157" s="463"/>
      <c r="G157" s="462">
        <v>50</v>
      </c>
      <c r="H157" s="463"/>
      <c r="I157" s="462">
        <v>50</v>
      </c>
      <c r="J157" s="463"/>
      <c r="K157" s="110">
        <f>SUM(C157:J157)</f>
        <v>200</v>
      </c>
    </row>
    <row r="158" spans="2:13" ht="16.5" customHeight="1" x14ac:dyDescent="0.25">
      <c r="B158" s="104" t="s">
        <v>5492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6764</v>
      </c>
      <c r="C159" s="460">
        <v>0</v>
      </c>
      <c r="D159" s="461"/>
      <c r="E159" s="460">
        <v>0</v>
      </c>
      <c r="F159" s="461"/>
      <c r="G159" s="460">
        <v>0</v>
      </c>
      <c r="H159" s="461"/>
      <c r="I159" s="460">
        <v>0</v>
      </c>
      <c r="J159" s="461"/>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6764</v>
      </c>
      <c r="C172" s="460">
        <v>1</v>
      </c>
      <c r="D172" s="461"/>
      <c r="E172" s="460">
        <v>0</v>
      </c>
      <c r="F172" s="461"/>
      <c r="G172" s="460">
        <v>0</v>
      </c>
      <c r="H172" s="461"/>
      <c r="I172" s="460">
        <v>2</v>
      </c>
      <c r="J172" s="461"/>
      <c r="K172" s="460">
        <v>0</v>
      </c>
      <c r="L172" s="461"/>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2">
        <v>8</v>
      </c>
      <c r="D183" s="463"/>
      <c r="E183" s="462">
        <v>3</v>
      </c>
      <c r="F183" s="463"/>
      <c r="G183" s="462">
        <v>0</v>
      </c>
      <c r="H183" s="463"/>
      <c r="I183" s="462">
        <v>0</v>
      </c>
      <c r="J183" s="463"/>
      <c r="K183" s="462">
        <v>0</v>
      </c>
      <c r="L183" s="463"/>
      <c r="M183" s="110">
        <f>SUM(C183:L183)</f>
        <v>11</v>
      </c>
    </row>
    <row r="184" spans="2:13" ht="16.5" customHeight="1" x14ac:dyDescent="0.25">
      <c r="B184" s="104" t="s">
        <v>5492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6764</v>
      </c>
      <c r="C185" s="460">
        <v>0</v>
      </c>
      <c r="D185" s="461"/>
      <c r="E185" s="460">
        <v>0</v>
      </c>
      <c r="F185" s="461"/>
      <c r="G185" s="460">
        <v>0</v>
      </c>
      <c r="H185" s="461"/>
      <c r="I185" s="460">
        <v>0</v>
      </c>
      <c r="J185" s="461"/>
      <c r="K185" s="460">
        <v>0</v>
      </c>
      <c r="L185" s="461"/>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2">
        <v>0</v>
      </c>
      <c r="D196" s="463"/>
      <c r="E196" s="462">
        <v>0</v>
      </c>
      <c r="F196" s="463"/>
      <c r="G196" s="462">
        <v>0</v>
      </c>
      <c r="H196" s="463"/>
      <c r="I196" s="462">
        <v>0</v>
      </c>
      <c r="J196" s="463"/>
      <c r="K196" s="462">
        <v>0</v>
      </c>
      <c r="L196" s="463"/>
      <c r="M196" s="110">
        <f>SUM(C196:L196)</f>
        <v>0</v>
      </c>
    </row>
    <row r="197" spans="2:13" ht="16.5" customHeight="1" x14ac:dyDescent="0.25">
      <c r="B197" s="104" t="s">
        <v>5492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6764</v>
      </c>
      <c r="C198" s="460">
        <v>0</v>
      </c>
      <c r="D198" s="461"/>
      <c r="E198" s="460">
        <v>0</v>
      </c>
      <c r="F198" s="461"/>
      <c r="G198" s="460">
        <v>0</v>
      </c>
      <c r="H198" s="461"/>
      <c r="I198" s="460">
        <v>0</v>
      </c>
      <c r="J198" s="461"/>
      <c r="K198" s="460">
        <v>0</v>
      </c>
      <c r="L198" s="461"/>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2">
        <v>0</v>
      </c>
      <c r="D209" s="463"/>
      <c r="E209" s="462">
        <v>0</v>
      </c>
      <c r="F209" s="463"/>
      <c r="G209" s="462">
        <v>0</v>
      </c>
      <c r="H209" s="463"/>
      <c r="I209" s="462">
        <v>0</v>
      </c>
      <c r="J209" s="463"/>
      <c r="K209" s="462">
        <v>0</v>
      </c>
      <c r="L209" s="463"/>
      <c r="M209" s="110">
        <f>SUM(C209:L209)</f>
        <v>0</v>
      </c>
    </row>
    <row r="210" spans="2:13" ht="16.5" customHeight="1" x14ac:dyDescent="0.25">
      <c r="B210" s="104" t="s">
        <v>5492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6764</v>
      </c>
      <c r="C211" s="460">
        <v>0</v>
      </c>
      <c r="D211" s="461"/>
      <c r="E211" s="460">
        <v>0</v>
      </c>
      <c r="F211" s="461"/>
      <c r="G211" s="460">
        <v>0</v>
      </c>
      <c r="H211" s="461"/>
      <c r="I211" s="460">
        <v>0</v>
      </c>
      <c r="J211" s="461"/>
      <c r="K211" s="460">
        <v>0</v>
      </c>
      <c r="L211" s="461"/>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2">
        <v>0</v>
      </c>
      <c r="D222" s="463"/>
      <c r="E222" s="462">
        <v>0</v>
      </c>
      <c r="F222" s="463"/>
      <c r="G222" s="462">
        <v>0</v>
      </c>
      <c r="H222" s="463"/>
      <c r="I222" s="462">
        <v>0</v>
      </c>
      <c r="J222" s="463"/>
      <c r="K222" s="462">
        <v>0</v>
      </c>
      <c r="L222" s="463"/>
      <c r="M222" s="110">
        <f>SUM(C222:L222)</f>
        <v>0</v>
      </c>
    </row>
    <row r="223" spans="2:13" ht="16.5" customHeight="1" x14ac:dyDescent="0.25">
      <c r="B223" s="104" t="s">
        <v>5492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6764</v>
      </c>
      <c r="C224" s="460">
        <v>0</v>
      </c>
      <c r="D224" s="461"/>
      <c r="E224" s="460">
        <v>0</v>
      </c>
      <c r="F224" s="461"/>
      <c r="G224" s="460">
        <v>0</v>
      </c>
      <c r="H224" s="461"/>
      <c r="I224" s="460">
        <v>0</v>
      </c>
      <c r="J224" s="461"/>
      <c r="K224" s="460">
        <v>0</v>
      </c>
      <c r="L224" s="461"/>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2">
        <v>0</v>
      </c>
      <c r="D235" s="463"/>
      <c r="E235" s="462">
        <v>0</v>
      </c>
      <c r="F235" s="463"/>
      <c r="G235" s="462">
        <v>0</v>
      </c>
      <c r="H235" s="463"/>
      <c r="I235" s="462">
        <v>0</v>
      </c>
      <c r="J235" s="463"/>
      <c r="K235" s="462">
        <v>0</v>
      </c>
      <c r="L235" s="463"/>
      <c r="M235" s="110">
        <f>SUM(C235:L235)</f>
        <v>0</v>
      </c>
    </row>
    <row r="236" spans="2:13" ht="16.5" customHeight="1" x14ac:dyDescent="0.25">
      <c r="B236" s="104" t="s">
        <v>5492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6764</v>
      </c>
      <c r="C237" s="460">
        <v>0</v>
      </c>
      <c r="D237" s="461"/>
      <c r="E237" s="460">
        <v>0</v>
      </c>
      <c r="F237" s="461"/>
      <c r="G237" s="460">
        <v>0</v>
      </c>
      <c r="H237" s="461"/>
      <c r="I237" s="460">
        <v>0</v>
      </c>
      <c r="J237" s="461"/>
      <c r="K237" s="460">
        <v>0</v>
      </c>
      <c r="L237" s="461"/>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2">
        <v>0</v>
      </c>
      <c r="D248" s="463"/>
      <c r="E248" s="462">
        <v>0</v>
      </c>
      <c r="F248" s="463"/>
      <c r="G248" s="462">
        <v>0</v>
      </c>
      <c r="H248" s="463"/>
      <c r="I248" s="462">
        <v>0</v>
      </c>
      <c r="J248" s="463"/>
      <c r="K248" s="462">
        <v>0</v>
      </c>
      <c r="L248" s="463"/>
      <c r="M248" s="110">
        <f>SUM(C248:L248)</f>
        <v>0</v>
      </c>
    </row>
    <row r="249" spans="2:13" ht="16.5" customHeight="1" x14ac:dyDescent="0.25">
      <c r="B249" s="104" t="s">
        <v>5492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6764</v>
      </c>
      <c r="C250" s="460">
        <v>0</v>
      </c>
      <c r="D250" s="461"/>
      <c r="E250" s="460">
        <v>0</v>
      </c>
      <c r="F250" s="461"/>
      <c r="G250" s="460">
        <v>0</v>
      </c>
      <c r="H250" s="461"/>
      <c r="I250" s="460">
        <v>0</v>
      </c>
      <c r="J250" s="461"/>
      <c r="K250" s="460">
        <v>0</v>
      </c>
      <c r="L250" s="461"/>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2">
        <v>0</v>
      </c>
      <c r="D261" s="463"/>
      <c r="E261" s="462">
        <v>0</v>
      </c>
      <c r="F261" s="463"/>
      <c r="G261" s="462">
        <v>0</v>
      </c>
      <c r="H261" s="463"/>
      <c r="I261" s="462">
        <v>0</v>
      </c>
      <c r="J261" s="463"/>
      <c r="K261" s="110">
        <f>SUM(C261:J261)</f>
        <v>0</v>
      </c>
      <c r="L261"/>
    </row>
    <row r="262" spans="2:12" ht="16.5" customHeight="1" x14ac:dyDescent="0.25">
      <c r="B262" s="104" t="s">
        <v>5492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6764</v>
      </c>
      <c r="C263" s="460">
        <v>0</v>
      </c>
      <c r="D263" s="461"/>
      <c r="E263" s="460">
        <v>0</v>
      </c>
      <c r="F263" s="461"/>
      <c r="G263" s="460">
        <v>0</v>
      </c>
      <c r="H263" s="461"/>
      <c r="I263" s="460">
        <v>0</v>
      </c>
      <c r="J263" s="461"/>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2">
        <v>0</v>
      </c>
      <c r="D274" s="463"/>
      <c r="E274" s="462">
        <v>0</v>
      </c>
      <c r="F274" s="463"/>
      <c r="G274" s="462">
        <v>0</v>
      </c>
      <c r="H274" s="463"/>
      <c r="I274" s="462">
        <v>0</v>
      </c>
      <c r="J274" s="463"/>
      <c r="K274" s="462">
        <v>0</v>
      </c>
      <c r="L274" s="463"/>
      <c r="M274" s="110">
        <f>SUM(C274:L274)</f>
        <v>0</v>
      </c>
    </row>
    <row r="275" spans="2:13" ht="16.5" customHeight="1" x14ac:dyDescent="0.25">
      <c r="B275" s="104" t="s">
        <v>5492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6764</v>
      </c>
      <c r="C276" s="460">
        <v>0</v>
      </c>
      <c r="D276" s="461"/>
      <c r="E276" s="460">
        <v>0</v>
      </c>
      <c r="F276" s="461"/>
      <c r="G276" s="460">
        <v>0</v>
      </c>
      <c r="H276" s="461"/>
      <c r="I276" s="460">
        <v>0</v>
      </c>
      <c r="J276" s="461"/>
      <c r="K276" s="460">
        <v>0</v>
      </c>
      <c r="L276" s="461"/>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2">
        <v>0</v>
      </c>
      <c r="D287" s="463"/>
      <c r="E287" s="462">
        <v>0</v>
      </c>
      <c r="F287" s="463"/>
      <c r="G287" s="462">
        <v>0</v>
      </c>
      <c r="H287" s="463"/>
      <c r="I287" s="462">
        <v>0</v>
      </c>
      <c r="J287" s="463"/>
      <c r="K287" s="462">
        <v>0</v>
      </c>
      <c r="L287" s="463"/>
      <c r="M287" s="110">
        <f>SUM(C287:L287)</f>
        <v>0</v>
      </c>
    </row>
    <row r="288" spans="2:13" ht="16.5" customHeight="1" x14ac:dyDescent="0.25">
      <c r="B288" s="104" t="s">
        <v>5492</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6764</v>
      </c>
      <c r="C289" s="460">
        <v>0</v>
      </c>
      <c r="D289" s="461"/>
      <c r="E289" s="460">
        <v>0</v>
      </c>
      <c r="F289" s="461"/>
      <c r="G289" s="460">
        <v>0</v>
      </c>
      <c r="H289" s="461"/>
      <c r="I289" s="460">
        <v>0</v>
      </c>
      <c r="J289" s="461"/>
      <c r="K289" s="460">
        <v>0</v>
      </c>
      <c r="L289" s="461"/>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2">
        <v>0</v>
      </c>
      <c r="D300" s="463"/>
      <c r="E300" s="462">
        <v>0</v>
      </c>
      <c r="F300" s="463"/>
      <c r="G300" s="462">
        <v>0</v>
      </c>
      <c r="H300" s="463"/>
      <c r="I300" s="462">
        <v>0</v>
      </c>
      <c r="J300" s="463"/>
      <c r="K300" s="462">
        <v>0</v>
      </c>
      <c r="L300" s="463"/>
      <c r="M300" s="110">
        <f>SUM(C300:L300)</f>
        <v>0</v>
      </c>
    </row>
    <row r="301" spans="2:13" ht="16.5" customHeight="1" x14ac:dyDescent="0.25">
      <c r="B301" s="104" t="s">
        <v>5492</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6764</v>
      </c>
      <c r="C302" s="460">
        <v>0</v>
      </c>
      <c r="D302" s="461"/>
      <c r="E302" s="460">
        <v>0</v>
      </c>
      <c r="F302" s="461"/>
      <c r="G302" s="460">
        <v>0</v>
      </c>
      <c r="H302" s="461"/>
      <c r="I302" s="460">
        <v>0</v>
      </c>
      <c r="J302" s="461"/>
      <c r="K302" s="460">
        <v>0</v>
      </c>
      <c r="L302" s="461"/>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6" t="s">
        <v>6755</v>
      </c>
      <c r="E4" s="467"/>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4" t="s">
        <v>6760</v>
      </c>
      <c r="E9" s="465"/>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14024</v>
      </c>
      <c r="C14" s="116">
        <f>COUNTIFS(VODANET!AA5:AA4966,"&gt;="&amp;Semanal!D14,VODANET!AA5:AA4966,"&lt;="&amp;Semanal!E14,VODANET!L5:L4966,"VODANET")+Mensal!K3</f>
        <v>1</v>
      </c>
      <c r="D14" s="118">
        <f>D12</f>
        <v>41651</v>
      </c>
      <c r="E14" s="119">
        <f>E12</f>
        <v>41657</v>
      </c>
    </row>
    <row r="15" spans="2:7" ht="16.5" customHeight="1" x14ac:dyDescent="0.25">
      <c r="B15" s="124" t="s">
        <v>14025</v>
      </c>
      <c r="C15" s="125">
        <f>COUNTIFS(VODANET!AA5:AA4966,"&gt;="&amp;Semanal!C2,VODANET!AA5:AA4966,"&lt;="&amp;Semanal!D2,VODANET!L5:L4966,"VODANET")+Mensal!K3</f>
        <v>0</v>
      </c>
      <c r="D15" s="126">
        <f>C2</f>
        <v>41658</v>
      </c>
      <c r="E15" s="127">
        <f>D2</f>
        <v>41664</v>
      </c>
    </row>
    <row r="16" spans="2:7" ht="16.5" customHeight="1" x14ac:dyDescent="0.25">
      <c r="B16" s="113" t="s">
        <v>14026</v>
      </c>
      <c r="C16" s="116">
        <f>COUNTIFS(VODANET!AA7:AA4968,"&gt;="&amp;Semanal!D16,VODANET!AA7:AA4968,"&lt;="&amp;Semanal!E16,VODANET!L7:L4968,"SH SAT")+Mensal!M3</f>
        <v>0</v>
      </c>
      <c r="D16" s="118">
        <f>D14</f>
        <v>41651</v>
      </c>
      <c r="E16" s="119">
        <f>E14</f>
        <v>41657</v>
      </c>
    </row>
    <row r="17" spans="2:5" ht="16.5" customHeight="1" x14ac:dyDescent="0.25">
      <c r="B17" s="124" t="s">
        <v>14027</v>
      </c>
      <c r="C17" s="125">
        <f>COUNTIFS(VODANET!AA7:AA4968,"&gt;="&amp;Semanal!C2,VODANET!AA7:AA4968,"&lt;="&amp;Semanal!D2,VODANET!L7:L4968,"SH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23218</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23187</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23188</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23189</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23190</v>
      </c>
      <c r="K2129" t="s">
        <v>23191</v>
      </c>
      <c r="L2129" t="s">
        <v>17362</v>
      </c>
      <c r="M2129" t="s">
        <v>23192</v>
      </c>
      <c r="N2129" s="14" t="s">
        <v>453</v>
      </c>
      <c r="O2129" s="14" t="s">
        <v>453</v>
      </c>
      <c r="P2129" s="14" t="s">
        <v>453</v>
      </c>
      <c r="Q2129" t="s">
        <v>23193</v>
      </c>
      <c r="R2129" s="14" t="s">
        <v>453</v>
      </c>
      <c r="S2129" t="s">
        <v>23194</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23190</v>
      </c>
      <c r="K2130" t="s">
        <v>23195</v>
      </c>
      <c r="L2130" t="s">
        <v>17424</v>
      </c>
      <c r="M2130" t="s">
        <v>23192</v>
      </c>
      <c r="N2130" s="14" t="s">
        <v>453</v>
      </c>
      <c r="O2130" s="14" t="s">
        <v>453</v>
      </c>
      <c r="P2130" s="14" t="s">
        <v>453</v>
      </c>
      <c r="Q2130" t="s">
        <v>23196</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23190</v>
      </c>
      <c r="K2131" t="s">
        <v>23197</v>
      </c>
      <c r="L2131" t="s">
        <v>17332</v>
      </c>
      <c r="M2131" t="s">
        <v>23192</v>
      </c>
      <c r="N2131" s="14" t="s">
        <v>453</v>
      </c>
      <c r="O2131" s="14" t="s">
        <v>453</v>
      </c>
      <c r="P2131" s="14" t="s">
        <v>453</v>
      </c>
      <c r="Q2131" t="s">
        <v>23198</v>
      </c>
      <c r="R2131" s="14" t="s">
        <v>453</v>
      </c>
      <c r="S2131" t="s">
        <v>23199</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23190</v>
      </c>
      <c r="K2132" t="s">
        <v>23200</v>
      </c>
      <c r="L2132" t="s">
        <v>23201</v>
      </c>
      <c r="M2132" t="s">
        <v>23192</v>
      </c>
      <c r="N2132" s="14" t="s">
        <v>453</v>
      </c>
      <c r="O2132" s="14" t="s">
        <v>453</v>
      </c>
      <c r="P2132" s="14" t="s">
        <v>453</v>
      </c>
      <c r="Q2132" s="14" t="s">
        <v>453</v>
      </c>
      <c r="R2132" s="14" t="s">
        <v>453</v>
      </c>
      <c r="S2132" t="s">
        <v>23202</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23190</v>
      </c>
      <c r="K2133" t="s">
        <v>23203</v>
      </c>
      <c r="L2133" t="s">
        <v>23204</v>
      </c>
      <c r="M2133" t="s">
        <v>23192</v>
      </c>
      <c r="N2133" s="14" t="s">
        <v>453</v>
      </c>
      <c r="O2133" s="14" t="s">
        <v>453</v>
      </c>
      <c r="P2133" s="14" t="s">
        <v>453</v>
      </c>
      <c r="Q2133" s="14" t="s">
        <v>453</v>
      </c>
      <c r="R2133" s="14" t="s">
        <v>453</v>
      </c>
      <c r="S2133" t="s">
        <v>23205</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23190</v>
      </c>
      <c r="K2134" t="s">
        <v>23206</v>
      </c>
      <c r="L2134" t="s">
        <v>23207</v>
      </c>
      <c r="M2134" t="s">
        <v>23192</v>
      </c>
      <c r="N2134" s="14" t="s">
        <v>453</v>
      </c>
      <c r="O2134" s="14" t="s">
        <v>453</v>
      </c>
      <c r="P2134" s="14" t="s">
        <v>453</v>
      </c>
      <c r="Q2134" s="14" t="s">
        <v>453</v>
      </c>
      <c r="R2134" s="14" t="s">
        <v>453</v>
      </c>
      <c r="S2134" t="s">
        <v>23208</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8"/>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8"/>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8"/>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8">
        <f>COUNTIFS(VODANET!J5:J2074,"ACEITO",VODANET!L5:L2074,"LIDER")</f>
        <v>1429</v>
      </c>
      <c r="H9" s="57">
        <f>F9-G9</f>
        <v>373</v>
      </c>
      <c r="I9" s="57">
        <f>H9-C9</f>
        <v>10</v>
      </c>
      <c r="J9" s="57">
        <v>0</v>
      </c>
      <c r="L9" s="15"/>
    </row>
    <row r="10" spans="2:28" x14ac:dyDescent="0.25">
      <c r="B10" s="57" t="s">
        <v>20131</v>
      </c>
      <c r="C10" s="57">
        <v>203</v>
      </c>
      <c r="D10" s="57">
        <f>Q14</f>
        <v>2134</v>
      </c>
      <c r="E10" s="57">
        <f>E14</f>
        <v>448</v>
      </c>
      <c r="F10" s="57">
        <f>D10-E10</f>
        <v>1686</v>
      </c>
      <c r="G10" s="468"/>
      <c r="H10" s="57">
        <f>F10-G9</f>
        <v>257</v>
      </c>
      <c r="I10" s="57">
        <f>(H10-C10)-J10-M8</f>
        <v>23</v>
      </c>
      <c r="J10" s="57">
        <v>7</v>
      </c>
    </row>
    <row r="11" spans="2:28" x14ac:dyDescent="0.25">
      <c r="B11" s="57" t="s">
        <v>20151</v>
      </c>
      <c r="C11" s="57">
        <v>307</v>
      </c>
      <c r="D11" s="57">
        <f>O14</f>
        <v>2516</v>
      </c>
      <c r="E11" s="57">
        <f>D14</f>
        <v>615</v>
      </c>
      <c r="F11" s="57">
        <f>D11-E11</f>
        <v>1901</v>
      </c>
      <c r="G11" s="468"/>
      <c r="H11" s="57">
        <f>F11-G9</f>
        <v>472</v>
      </c>
      <c r="I11" s="57">
        <f>(H11-C11)-J11-M7</f>
        <v>115</v>
      </c>
      <c r="J11" s="57">
        <v>20</v>
      </c>
    </row>
    <row r="12" spans="2:28" x14ac:dyDescent="0.25">
      <c r="B12" s="57" t="s">
        <v>20148</v>
      </c>
      <c r="C12" s="57">
        <v>428</v>
      </c>
      <c r="D12" s="57">
        <f>S14</f>
        <v>2270</v>
      </c>
      <c r="E12" s="57">
        <f>F14</f>
        <v>536</v>
      </c>
      <c r="F12" s="57">
        <f>D12-E12</f>
        <v>1734</v>
      </c>
      <c r="G12" s="468"/>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5"/>
  <sheetViews>
    <sheetView workbookViewId="0">
      <selection activeCell="A2" sqref="A2:E495"/>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2354</v>
      </c>
      <c r="B192" s="173" t="s">
        <v>9832</v>
      </c>
      <c r="C192" s="10" t="s">
        <v>116</v>
      </c>
      <c r="D192" s="173" t="s">
        <v>14655</v>
      </c>
      <c r="E192" s="257">
        <v>41516</v>
      </c>
    </row>
    <row r="193" spans="1:5" x14ac:dyDescent="0.25">
      <c r="A193" s="57" t="s">
        <v>12693</v>
      </c>
      <c r="B193" s="173" t="s">
        <v>10723</v>
      </c>
      <c r="C193" s="10" t="s">
        <v>162</v>
      </c>
      <c r="D193" s="173" t="s">
        <v>15844</v>
      </c>
      <c r="E193" s="257">
        <v>41516</v>
      </c>
    </row>
    <row r="194" spans="1:5" x14ac:dyDescent="0.25">
      <c r="A194" s="57" t="s">
        <v>428</v>
      </c>
      <c r="B194" s="173" t="s">
        <v>9545</v>
      </c>
      <c r="C194" s="10" t="s">
        <v>116</v>
      </c>
      <c r="D194" s="173" t="s">
        <v>273</v>
      </c>
      <c r="E194" s="257">
        <v>41523</v>
      </c>
    </row>
    <row r="195" spans="1:5" x14ac:dyDescent="0.25">
      <c r="A195" s="57" t="s">
        <v>17916</v>
      </c>
      <c r="B195" s="173" t="s">
        <v>10947</v>
      </c>
      <c r="C195" s="10" t="s">
        <v>4731</v>
      </c>
      <c r="D195" s="173" t="s">
        <v>6007</v>
      </c>
      <c r="E195" s="257">
        <v>41523</v>
      </c>
    </row>
    <row r="196" spans="1:5" x14ac:dyDescent="0.25">
      <c r="A196" s="57" t="s">
        <v>8906</v>
      </c>
      <c r="B196" s="173" t="s">
        <v>11288</v>
      </c>
      <c r="C196" s="10" t="s">
        <v>6946</v>
      </c>
      <c r="D196" s="173" t="s">
        <v>6996</v>
      </c>
      <c r="E196" s="257">
        <v>41523</v>
      </c>
    </row>
    <row r="197" spans="1:5" x14ac:dyDescent="0.25">
      <c r="A197" s="57" t="s">
        <v>19487</v>
      </c>
      <c r="B197" s="173" t="s">
        <v>17296</v>
      </c>
      <c r="C197" s="10" t="s">
        <v>167</v>
      </c>
      <c r="D197" s="173" t="s">
        <v>17293</v>
      </c>
      <c r="E197" s="257">
        <v>41523</v>
      </c>
    </row>
    <row r="198" spans="1:5" x14ac:dyDescent="0.25">
      <c r="A198" s="57" t="s">
        <v>11803</v>
      </c>
      <c r="B198" s="173" t="s">
        <v>11210</v>
      </c>
      <c r="C198" s="10" t="s">
        <v>6833</v>
      </c>
      <c r="D198" s="173" t="s">
        <v>6835</v>
      </c>
      <c r="E198" s="257">
        <v>41523</v>
      </c>
    </row>
    <row r="199" spans="1:5" x14ac:dyDescent="0.25">
      <c r="A199" s="57" t="s">
        <v>5055</v>
      </c>
      <c r="B199" s="173" t="s">
        <v>10186</v>
      </c>
      <c r="C199" s="10" t="s">
        <v>3124</v>
      </c>
      <c r="D199" s="173" t="s">
        <v>3126</v>
      </c>
      <c r="E199" s="257">
        <v>41523</v>
      </c>
    </row>
    <row r="200" spans="1:5" x14ac:dyDescent="0.25">
      <c r="A200" s="57" t="s">
        <v>14484</v>
      </c>
      <c r="B200" s="173" t="s">
        <v>10582</v>
      </c>
      <c r="C200" s="10" t="s">
        <v>176</v>
      </c>
      <c r="D200" s="173" t="s">
        <v>7137</v>
      </c>
      <c r="E200" s="257">
        <v>41523</v>
      </c>
    </row>
    <row r="201" spans="1:5" x14ac:dyDescent="0.25">
      <c r="A201" s="57" t="s">
        <v>5508</v>
      </c>
      <c r="B201" s="173" t="s">
        <v>9757</v>
      </c>
      <c r="C201" s="10" t="s">
        <v>1903</v>
      </c>
      <c r="D201" s="173" t="s">
        <v>3865</v>
      </c>
      <c r="E201" s="257">
        <v>41523</v>
      </c>
    </row>
    <row r="202" spans="1:5" x14ac:dyDescent="0.25">
      <c r="A202" s="57" t="s">
        <v>15627</v>
      </c>
      <c r="B202" s="173" t="s">
        <v>13387</v>
      </c>
      <c r="C202" s="10" t="s">
        <v>12139</v>
      </c>
      <c r="D202" s="173" t="s">
        <v>14525</v>
      </c>
      <c r="E202" s="257">
        <v>41523</v>
      </c>
    </row>
    <row r="203" spans="1:5" x14ac:dyDescent="0.25">
      <c r="A203" s="57" t="s">
        <v>7178</v>
      </c>
      <c r="B203" s="173" t="s">
        <v>10945</v>
      </c>
      <c r="C203" s="10" t="s">
        <v>4731</v>
      </c>
      <c r="D203" s="173" t="s">
        <v>6005</v>
      </c>
      <c r="E203" s="257">
        <v>41523</v>
      </c>
    </row>
    <row r="204" spans="1:5" x14ac:dyDescent="0.25">
      <c r="A204" s="57" t="s">
        <v>11818</v>
      </c>
      <c r="B204" s="173" t="s">
        <v>11482</v>
      </c>
      <c r="C204" s="10" t="s">
        <v>7585</v>
      </c>
      <c r="D204" s="173" t="s">
        <v>7608</v>
      </c>
      <c r="E204" s="257">
        <v>41523</v>
      </c>
    </row>
    <row r="205" spans="1:5" x14ac:dyDescent="0.25">
      <c r="A205" s="57" t="s">
        <v>8572</v>
      </c>
      <c r="B205" s="173" t="s">
        <v>11232</v>
      </c>
      <c r="C205" s="10" t="s">
        <v>6865</v>
      </c>
      <c r="D205" s="173" t="s">
        <v>6872</v>
      </c>
      <c r="E205" s="257">
        <v>41523</v>
      </c>
    </row>
    <row r="206" spans="1:5" x14ac:dyDescent="0.25">
      <c r="A206" s="57" t="s">
        <v>8959</v>
      </c>
      <c r="B206" s="173" t="s">
        <v>11277</v>
      </c>
      <c r="C206" s="10" t="s">
        <v>6946</v>
      </c>
      <c r="D206" s="173" t="s">
        <v>6971</v>
      </c>
      <c r="E206" s="257">
        <v>41523</v>
      </c>
    </row>
    <row r="207" spans="1:5" x14ac:dyDescent="0.25">
      <c r="A207" s="57" t="s">
        <v>18575</v>
      </c>
      <c r="B207" s="173" t="s">
        <v>18040</v>
      </c>
      <c r="C207" s="10" t="s">
        <v>13766</v>
      </c>
      <c r="D207" s="173" t="s">
        <v>18037</v>
      </c>
      <c r="E207" s="257">
        <v>41523</v>
      </c>
    </row>
    <row r="208" spans="1:5" x14ac:dyDescent="0.25">
      <c r="A208" s="57" t="s">
        <v>8893</v>
      </c>
      <c r="B208" s="173" t="s">
        <v>11156</v>
      </c>
      <c r="C208" s="10" t="s">
        <v>3249</v>
      </c>
      <c r="D208" s="173" t="s">
        <v>6565</v>
      </c>
      <c r="E208" s="257">
        <v>41523</v>
      </c>
    </row>
    <row r="209" spans="1:5" x14ac:dyDescent="0.25">
      <c r="A209" s="57" t="s">
        <v>20315</v>
      </c>
      <c r="B209" s="173" t="s">
        <v>17153</v>
      </c>
      <c r="C209" s="10" t="s">
        <v>13735</v>
      </c>
      <c r="D209" s="173" t="s">
        <v>20214</v>
      </c>
      <c r="E209" s="257">
        <v>41523</v>
      </c>
    </row>
    <row r="210" spans="1:5" x14ac:dyDescent="0.25">
      <c r="A210" s="57" t="s">
        <v>19323</v>
      </c>
      <c r="B210" s="173" t="s">
        <v>17796</v>
      </c>
      <c r="C210" s="10" t="s">
        <v>8306</v>
      </c>
      <c r="D210" s="173" t="s">
        <v>19324</v>
      </c>
      <c r="E210" s="257">
        <v>41523</v>
      </c>
    </row>
    <row r="211" spans="1:5" x14ac:dyDescent="0.25">
      <c r="A211" s="57" t="s">
        <v>20287</v>
      </c>
      <c r="B211" s="173" t="s">
        <v>17833</v>
      </c>
      <c r="C211" s="10" t="s">
        <v>13706</v>
      </c>
      <c r="D211" s="173" t="s">
        <v>20248</v>
      </c>
      <c r="E211" s="257">
        <v>41523</v>
      </c>
    </row>
    <row r="212" spans="1:5" x14ac:dyDescent="0.25">
      <c r="A212" s="57" t="s">
        <v>2910</v>
      </c>
      <c r="B212" s="173" t="s">
        <v>9983</v>
      </c>
      <c r="C212" s="10" t="s">
        <v>184</v>
      </c>
      <c r="D212" s="173" t="s">
        <v>2626</v>
      </c>
      <c r="E212" s="257">
        <v>41530</v>
      </c>
    </row>
    <row r="213" spans="1:5" x14ac:dyDescent="0.25">
      <c r="A213" s="57" t="s">
        <v>19966</v>
      </c>
      <c r="B213" s="173" t="s">
        <v>19041</v>
      </c>
      <c r="C213" s="10" t="s">
        <v>13748</v>
      </c>
      <c r="D213" s="173" t="s">
        <v>19038</v>
      </c>
      <c r="E213" s="257">
        <v>41530</v>
      </c>
    </row>
    <row r="214" spans="1:5" x14ac:dyDescent="0.25">
      <c r="A214" s="57" t="s">
        <v>19384</v>
      </c>
      <c r="B214" s="173" t="s">
        <v>17308</v>
      </c>
      <c r="C214" s="10" t="s">
        <v>167</v>
      </c>
      <c r="D214" s="173" t="s">
        <v>17305</v>
      </c>
      <c r="E214" s="257">
        <v>41530</v>
      </c>
    </row>
    <row r="215" spans="1:5" x14ac:dyDescent="0.25">
      <c r="A215" s="57" t="s">
        <v>19545</v>
      </c>
      <c r="B215" s="173" t="s">
        <v>17286</v>
      </c>
      <c r="C215" s="10" t="s">
        <v>167</v>
      </c>
      <c r="D215" s="173" t="s">
        <v>17284</v>
      </c>
      <c r="E215" s="257">
        <v>41530</v>
      </c>
    </row>
    <row r="216" spans="1:5" x14ac:dyDescent="0.25">
      <c r="A216" s="57" t="s">
        <v>17782</v>
      </c>
      <c r="B216" s="173" t="s">
        <v>17386</v>
      </c>
      <c r="C216" s="10" t="s">
        <v>167</v>
      </c>
      <c r="D216" s="173" t="s">
        <v>17383</v>
      </c>
      <c r="E216" s="257">
        <v>41530</v>
      </c>
    </row>
    <row r="217" spans="1:5" x14ac:dyDescent="0.25">
      <c r="A217" s="57" t="s">
        <v>1882</v>
      </c>
      <c r="B217" s="173" t="s">
        <v>9740</v>
      </c>
      <c r="C217" s="10" t="s">
        <v>1881</v>
      </c>
      <c r="D217" s="173" t="s">
        <v>1207</v>
      </c>
      <c r="E217" s="257">
        <v>41530</v>
      </c>
    </row>
    <row r="218" spans="1:5" x14ac:dyDescent="0.25">
      <c r="A218" s="57" t="s">
        <v>2672</v>
      </c>
      <c r="B218" s="173" t="s">
        <v>9977</v>
      </c>
      <c r="C218" s="10" t="s">
        <v>2593</v>
      </c>
      <c r="D218" s="173" t="s">
        <v>2613</v>
      </c>
      <c r="E218" s="257">
        <v>41530</v>
      </c>
    </row>
    <row r="219" spans="1:5" x14ac:dyDescent="0.25">
      <c r="A219" s="57" t="s">
        <v>1268</v>
      </c>
      <c r="B219" s="173" t="s">
        <v>9640</v>
      </c>
      <c r="C219" s="10" t="s">
        <v>917</v>
      </c>
      <c r="D219" s="173" t="s">
        <v>1217</v>
      </c>
      <c r="E219" s="257">
        <v>41530</v>
      </c>
    </row>
    <row r="220" spans="1:5" x14ac:dyDescent="0.25">
      <c r="A220" s="57" t="s">
        <v>8904</v>
      </c>
      <c r="B220" s="173" t="s">
        <v>11283</v>
      </c>
      <c r="C220" s="10" t="s">
        <v>6946</v>
      </c>
      <c r="D220" s="173" t="s">
        <v>6980</v>
      </c>
      <c r="E220" s="257">
        <v>41530</v>
      </c>
    </row>
    <row r="221" spans="1:5" s="15" customFormat="1" x14ac:dyDescent="0.25">
      <c r="A221" s="57" t="s">
        <v>12128</v>
      </c>
      <c r="B221" s="173" t="s">
        <v>11708</v>
      </c>
      <c r="C221" s="10" t="s">
        <v>8727</v>
      </c>
      <c r="D221" s="173" t="s">
        <v>8729</v>
      </c>
      <c r="E221" s="257">
        <v>41530</v>
      </c>
    </row>
    <row r="222" spans="1:5" s="15" customFormat="1" x14ac:dyDescent="0.25">
      <c r="A222" s="57" t="s">
        <v>9316</v>
      </c>
      <c r="B222" s="173" t="s">
        <v>11721</v>
      </c>
      <c r="C222" s="10" t="s">
        <v>1703</v>
      </c>
      <c r="D222" s="173" t="s">
        <v>8979</v>
      </c>
      <c r="E222" s="257">
        <v>41530</v>
      </c>
    </row>
    <row r="223" spans="1:5" s="15" customFormat="1" x14ac:dyDescent="0.25">
      <c r="A223" s="57" t="s">
        <v>19772</v>
      </c>
      <c r="B223" s="173" t="s">
        <v>18794</v>
      </c>
      <c r="C223" s="10" t="s">
        <v>118</v>
      </c>
      <c r="D223" s="173" t="s">
        <v>18793</v>
      </c>
      <c r="E223" s="257">
        <v>41530</v>
      </c>
    </row>
    <row r="224" spans="1:5" s="15" customFormat="1" x14ac:dyDescent="0.25">
      <c r="A224" s="57" t="s">
        <v>19608</v>
      </c>
      <c r="B224" s="173" t="s">
        <v>17400</v>
      </c>
      <c r="C224" s="10" t="s">
        <v>167</v>
      </c>
      <c r="D224" s="173" t="s">
        <v>17398</v>
      </c>
      <c r="E224" s="257">
        <v>41530</v>
      </c>
    </row>
    <row r="225" spans="1:5" s="15" customFormat="1" x14ac:dyDescent="0.25">
      <c r="A225" s="57" t="s">
        <v>8898</v>
      </c>
      <c r="B225" s="173" t="s">
        <v>11229</v>
      </c>
      <c r="C225" s="10" t="s">
        <v>6865</v>
      </c>
      <c r="D225" s="173" t="s">
        <v>15015</v>
      </c>
      <c r="E225" s="257">
        <v>41530</v>
      </c>
    </row>
    <row r="226" spans="1:5" s="15" customFormat="1" x14ac:dyDescent="0.25">
      <c r="A226" s="57" t="s">
        <v>2592</v>
      </c>
      <c r="B226" s="173" t="s">
        <v>9940</v>
      </c>
      <c r="C226" s="10" t="s">
        <v>2531</v>
      </c>
      <c r="D226" s="173" t="s">
        <v>2534</v>
      </c>
      <c r="E226" s="257">
        <v>41530</v>
      </c>
    </row>
    <row r="227" spans="1:5" s="15" customFormat="1" x14ac:dyDescent="0.25">
      <c r="A227" s="57" t="s">
        <v>9264</v>
      </c>
      <c r="B227" s="173" t="s">
        <v>10978</v>
      </c>
      <c r="C227" s="10" t="s">
        <v>4731</v>
      </c>
      <c r="D227" s="173" t="s">
        <v>6044</v>
      </c>
      <c r="E227" s="257">
        <v>41530</v>
      </c>
    </row>
    <row r="228" spans="1:5" s="15" customFormat="1" x14ac:dyDescent="0.25">
      <c r="A228" s="57" t="s">
        <v>16989</v>
      </c>
      <c r="B228" s="173" t="s">
        <v>11669</v>
      </c>
      <c r="C228" s="10" t="s">
        <v>8604</v>
      </c>
      <c r="D228" s="173" t="s">
        <v>8606</v>
      </c>
      <c r="E228" s="257">
        <v>41530</v>
      </c>
    </row>
    <row r="229" spans="1:5" s="15" customFormat="1" x14ac:dyDescent="0.25">
      <c r="A229" s="57" t="s">
        <v>2658</v>
      </c>
      <c r="B229" s="173" t="s">
        <v>9944</v>
      </c>
      <c r="C229" s="10" t="s">
        <v>2531</v>
      </c>
      <c r="D229" s="173" t="s">
        <v>2537</v>
      </c>
      <c r="E229" s="257">
        <v>41530</v>
      </c>
    </row>
    <row r="230" spans="1:5" s="15" customFormat="1" x14ac:dyDescent="0.25">
      <c r="A230" s="57" t="s">
        <v>401</v>
      </c>
      <c r="B230" s="173" t="s">
        <v>9523</v>
      </c>
      <c r="C230" s="10" t="s">
        <v>190</v>
      </c>
      <c r="D230" s="173" t="s">
        <v>64</v>
      </c>
      <c r="E230" s="257">
        <v>41530</v>
      </c>
    </row>
    <row r="231" spans="1:5" s="15" customFormat="1" x14ac:dyDescent="0.25">
      <c r="A231" s="57" t="s">
        <v>2659</v>
      </c>
      <c r="B231" s="173" t="s">
        <v>9946</v>
      </c>
      <c r="C231" s="10" t="s">
        <v>2531</v>
      </c>
      <c r="D231" s="173" t="s">
        <v>2539</v>
      </c>
      <c r="E231" s="257">
        <v>41530</v>
      </c>
    </row>
    <row r="232" spans="1:5" s="15" customFormat="1" x14ac:dyDescent="0.25">
      <c r="A232" s="57" t="s">
        <v>5529</v>
      </c>
      <c r="B232" s="173" t="s">
        <v>10492</v>
      </c>
      <c r="C232" s="10" t="s">
        <v>3928</v>
      </c>
      <c r="D232" s="173" t="s">
        <v>4089</v>
      </c>
      <c r="E232" s="257">
        <v>41530</v>
      </c>
    </row>
    <row r="233" spans="1:5" s="15" customFormat="1" x14ac:dyDescent="0.25">
      <c r="A233" s="57" t="s">
        <v>11799</v>
      </c>
      <c r="B233" s="173" t="s">
        <v>11085</v>
      </c>
      <c r="C233" s="10" t="s">
        <v>4728</v>
      </c>
      <c r="D233" s="173" t="s">
        <v>6355</v>
      </c>
      <c r="E233" s="257">
        <v>41530</v>
      </c>
    </row>
    <row r="234" spans="1:5" s="15" customFormat="1" x14ac:dyDescent="0.25">
      <c r="A234" s="57" t="s">
        <v>9176</v>
      </c>
      <c r="B234" s="173" t="s">
        <v>10987</v>
      </c>
      <c r="C234" s="10" t="s">
        <v>4731</v>
      </c>
      <c r="D234" s="173" t="s">
        <v>6520</v>
      </c>
      <c r="E234" s="257">
        <v>41530</v>
      </c>
    </row>
    <row r="235" spans="1:5" s="15" customFormat="1" x14ac:dyDescent="0.25">
      <c r="A235" s="57" t="s">
        <v>11922</v>
      </c>
      <c r="B235" s="173" t="s">
        <v>11511</v>
      </c>
      <c r="C235" s="10" t="s">
        <v>7697</v>
      </c>
      <c r="D235" s="173" t="s">
        <v>15064</v>
      </c>
      <c r="E235" s="257">
        <v>41530</v>
      </c>
    </row>
    <row r="236" spans="1:5" s="15" customFormat="1" x14ac:dyDescent="0.25">
      <c r="A236" s="57" t="s">
        <v>8957</v>
      </c>
      <c r="B236" s="173" t="s">
        <v>11270</v>
      </c>
      <c r="C236" s="10" t="s">
        <v>6946</v>
      </c>
      <c r="D236" s="173" t="s">
        <v>6957</v>
      </c>
      <c r="E236" s="257">
        <v>41530</v>
      </c>
    </row>
    <row r="237" spans="1:5" s="15" customFormat="1" x14ac:dyDescent="0.25">
      <c r="A237" s="57" t="s">
        <v>12777</v>
      </c>
      <c r="B237" s="173" t="s">
        <v>11764</v>
      </c>
      <c r="C237" s="10" t="s">
        <v>1526</v>
      </c>
      <c r="D237" s="173" t="s">
        <v>9158</v>
      </c>
      <c r="E237" s="257">
        <v>41530</v>
      </c>
    </row>
    <row r="238" spans="1:5" s="15" customFormat="1" x14ac:dyDescent="0.25">
      <c r="A238" s="57" t="s">
        <v>13183</v>
      </c>
      <c r="B238" s="173" t="s">
        <v>11740</v>
      </c>
      <c r="C238" s="10" t="s">
        <v>7834</v>
      </c>
      <c r="D238" s="173" t="s">
        <v>9032</v>
      </c>
      <c r="E238" s="257">
        <v>41530</v>
      </c>
    </row>
    <row r="239" spans="1:5" s="15" customFormat="1" x14ac:dyDescent="0.25">
      <c r="A239" s="57" t="s">
        <v>17773</v>
      </c>
      <c r="B239" s="173" t="s">
        <v>17257</v>
      </c>
      <c r="C239" s="10" t="s">
        <v>13688</v>
      </c>
      <c r="D239" s="173" t="s">
        <v>17254</v>
      </c>
      <c r="E239" s="257">
        <v>41530</v>
      </c>
    </row>
    <row r="240" spans="1:5" s="15" customFormat="1" x14ac:dyDescent="0.25">
      <c r="A240" s="57" t="s">
        <v>19527</v>
      </c>
      <c r="B240" s="173" t="s">
        <v>19125</v>
      </c>
      <c r="C240" s="10" t="s">
        <v>13806</v>
      </c>
      <c r="D240" s="173" t="s">
        <v>19122</v>
      </c>
      <c r="E240" s="257">
        <v>41530</v>
      </c>
    </row>
    <row r="241" spans="1:5" s="15" customFormat="1" x14ac:dyDescent="0.25">
      <c r="A241" s="57" t="s">
        <v>17935</v>
      </c>
      <c r="B241" s="173" t="s">
        <v>17320</v>
      </c>
      <c r="C241" s="10" t="s">
        <v>167</v>
      </c>
      <c r="D241" s="173" t="s">
        <v>17317</v>
      </c>
      <c r="E241" s="257">
        <v>41530</v>
      </c>
    </row>
    <row r="242" spans="1:5" s="15" customFormat="1" x14ac:dyDescent="0.25">
      <c r="A242" s="57" t="s">
        <v>17626</v>
      </c>
      <c r="B242" s="173" t="s">
        <v>17300</v>
      </c>
      <c r="C242" s="10" t="s">
        <v>167</v>
      </c>
      <c r="D242" s="173" t="s">
        <v>17297</v>
      </c>
      <c r="E242" s="257">
        <v>41530</v>
      </c>
    </row>
    <row r="243" spans="1:5" s="15" customFormat="1" x14ac:dyDescent="0.25">
      <c r="A243" s="57" t="s">
        <v>20467</v>
      </c>
      <c r="B243" s="173" t="s">
        <v>17991</v>
      </c>
      <c r="C243" s="10" t="s">
        <v>8259</v>
      </c>
      <c r="D243" s="173" t="s">
        <v>17989</v>
      </c>
      <c r="E243" s="257">
        <v>41530</v>
      </c>
    </row>
    <row r="244" spans="1:5" s="15" customFormat="1" x14ac:dyDescent="0.25">
      <c r="A244" s="57" t="s">
        <v>11484</v>
      </c>
      <c r="B244" s="173" t="s">
        <v>11487</v>
      </c>
      <c r="C244" s="10" t="s">
        <v>7613</v>
      </c>
      <c r="D244" s="173" t="s">
        <v>7615</v>
      </c>
      <c r="E244" s="257">
        <v>41530</v>
      </c>
    </row>
    <row r="245" spans="1:5" s="15" customFormat="1" x14ac:dyDescent="0.25">
      <c r="A245" s="57" t="s">
        <v>15607</v>
      </c>
      <c r="B245" s="173" t="s">
        <v>12164</v>
      </c>
      <c r="C245" s="10" t="s">
        <v>12139</v>
      </c>
      <c r="D245" s="173" t="s">
        <v>14581</v>
      </c>
      <c r="E245" s="257">
        <v>41530</v>
      </c>
    </row>
    <row r="246" spans="1:5" s="15" customFormat="1" x14ac:dyDescent="0.25">
      <c r="A246" s="57" t="s">
        <v>14608</v>
      </c>
      <c r="B246" s="173" t="s">
        <v>12641</v>
      </c>
      <c r="C246" s="10" t="s">
        <v>12629</v>
      </c>
      <c r="D246" s="173" t="s">
        <v>12639</v>
      </c>
      <c r="E246" s="257">
        <v>41530</v>
      </c>
    </row>
    <row r="247" spans="1:5" s="15" customFormat="1" x14ac:dyDescent="0.25">
      <c r="A247" s="57" t="s">
        <v>12577</v>
      </c>
      <c r="B247" s="173" t="s">
        <v>11311</v>
      </c>
      <c r="C247" s="10" t="s">
        <v>175</v>
      </c>
      <c r="D247" s="173" t="s">
        <v>7064</v>
      </c>
      <c r="E247" s="257">
        <v>41530</v>
      </c>
    </row>
    <row r="248" spans="1:5" s="15" customFormat="1" x14ac:dyDescent="0.25">
      <c r="A248" s="57" t="s">
        <v>13435</v>
      </c>
      <c r="B248" s="173" t="s">
        <v>11492</v>
      </c>
      <c r="C248" s="10" t="s">
        <v>7649</v>
      </c>
      <c r="D248" s="173" t="s">
        <v>7651</v>
      </c>
      <c r="E248" s="257">
        <v>41530</v>
      </c>
    </row>
    <row r="249" spans="1:5" s="15" customFormat="1" x14ac:dyDescent="0.25">
      <c r="A249" s="57" t="s">
        <v>12584</v>
      </c>
      <c r="B249" s="173" t="s">
        <v>11345</v>
      </c>
      <c r="C249" s="10" t="s">
        <v>7237</v>
      </c>
      <c r="D249" s="173" t="s">
        <v>7249</v>
      </c>
      <c r="E249" s="257">
        <v>41530</v>
      </c>
    </row>
    <row r="250" spans="1:5" s="15" customFormat="1" x14ac:dyDescent="0.25">
      <c r="A250" s="57" t="s">
        <v>12075</v>
      </c>
      <c r="B250" s="173" t="s">
        <v>11351</v>
      </c>
      <c r="C250" s="10" t="s">
        <v>7237</v>
      </c>
      <c r="D250" s="173" t="s">
        <v>7266</v>
      </c>
      <c r="E250" s="257">
        <v>41530</v>
      </c>
    </row>
    <row r="251" spans="1:5" s="15" customFormat="1" x14ac:dyDescent="0.25">
      <c r="A251" s="57" t="s">
        <v>5504</v>
      </c>
      <c r="B251" s="173" t="s">
        <v>9589</v>
      </c>
      <c r="C251" s="10" t="s">
        <v>701</v>
      </c>
      <c r="D251" s="173" t="s">
        <v>4689</v>
      </c>
      <c r="E251" s="257">
        <v>41530</v>
      </c>
    </row>
    <row r="252" spans="1:5" s="15" customFormat="1" x14ac:dyDescent="0.25">
      <c r="A252" s="57" t="s">
        <v>9270</v>
      </c>
      <c r="B252" s="173" t="s">
        <v>10983</v>
      </c>
      <c r="C252" s="10" t="s">
        <v>4731</v>
      </c>
      <c r="D252" s="173" t="s">
        <v>6053</v>
      </c>
      <c r="E252" s="257">
        <v>41530</v>
      </c>
    </row>
    <row r="253" spans="1:5" s="15" customFormat="1" x14ac:dyDescent="0.25">
      <c r="A253" s="57" t="s">
        <v>9268</v>
      </c>
      <c r="B253" s="173" t="s">
        <v>10982</v>
      </c>
      <c r="C253" s="10" t="s">
        <v>4731</v>
      </c>
      <c r="D253" s="173" t="s">
        <v>6050</v>
      </c>
      <c r="E253" s="257">
        <v>41530</v>
      </c>
    </row>
    <row r="254" spans="1:5" s="15" customFormat="1" x14ac:dyDescent="0.25">
      <c r="A254" s="57" t="s">
        <v>12763</v>
      </c>
      <c r="B254" s="173" t="s">
        <v>11674</v>
      </c>
      <c r="C254" s="10" t="s">
        <v>8620</v>
      </c>
      <c r="D254" s="173" t="s">
        <v>8622</v>
      </c>
      <c r="E254" s="257">
        <v>41530</v>
      </c>
    </row>
    <row r="255" spans="1:5" s="15" customFormat="1" x14ac:dyDescent="0.25">
      <c r="A255" s="57" t="s">
        <v>9237</v>
      </c>
      <c r="B255" s="173" t="s">
        <v>10580</v>
      </c>
      <c r="C255" s="10" t="s">
        <v>2388</v>
      </c>
      <c r="D255" s="173" t="s">
        <v>4796</v>
      </c>
      <c r="E255" s="257">
        <v>41530</v>
      </c>
    </row>
    <row r="256" spans="1:5" s="15" customFormat="1" x14ac:dyDescent="0.25">
      <c r="A256" s="57" t="s">
        <v>14537</v>
      </c>
      <c r="B256" s="173" t="s">
        <v>12279</v>
      </c>
      <c r="C256" s="10" t="s">
        <v>12271</v>
      </c>
      <c r="D256" s="173" t="s">
        <v>12277</v>
      </c>
      <c r="E256" s="257">
        <v>41530</v>
      </c>
    </row>
    <row r="257" spans="1:5" s="15" customFormat="1" x14ac:dyDescent="0.25">
      <c r="A257" s="57" t="s">
        <v>14088</v>
      </c>
      <c r="B257" s="173" t="s">
        <v>12295</v>
      </c>
      <c r="C257" s="10" t="s">
        <v>12271</v>
      </c>
      <c r="D257" s="173" t="s">
        <v>12293</v>
      </c>
      <c r="E257" s="257">
        <v>41530</v>
      </c>
    </row>
    <row r="258" spans="1:5" s="15" customFormat="1" x14ac:dyDescent="0.25">
      <c r="A258" s="57" t="s">
        <v>14085</v>
      </c>
      <c r="B258" s="173" t="s">
        <v>12287</v>
      </c>
      <c r="C258" s="10" t="s">
        <v>12271</v>
      </c>
      <c r="D258" s="173" t="s">
        <v>12285</v>
      </c>
      <c r="E258" s="257">
        <v>41530</v>
      </c>
    </row>
    <row r="259" spans="1:5" s="15" customFormat="1" x14ac:dyDescent="0.25">
      <c r="A259" s="57" t="s">
        <v>14584</v>
      </c>
      <c r="B259" s="173" t="s">
        <v>12311</v>
      </c>
      <c r="C259" s="10" t="s">
        <v>12271</v>
      </c>
      <c r="D259" s="173" t="s">
        <v>12309</v>
      </c>
      <c r="E259" s="257">
        <v>41530</v>
      </c>
    </row>
    <row r="260" spans="1:5" s="15" customFormat="1" x14ac:dyDescent="0.25">
      <c r="A260" s="57" t="s">
        <v>14548</v>
      </c>
      <c r="B260" s="173" t="s">
        <v>12347</v>
      </c>
      <c r="C260" s="10" t="s">
        <v>12271</v>
      </c>
      <c r="D260" s="173" t="s">
        <v>12344</v>
      </c>
      <c r="E260" s="257">
        <v>41530</v>
      </c>
    </row>
    <row r="261" spans="1:5" s="15" customFormat="1" x14ac:dyDescent="0.25">
      <c r="A261" s="57" t="s">
        <v>8565</v>
      </c>
      <c r="B261" s="173" t="s">
        <v>10538</v>
      </c>
      <c r="C261" s="10" t="s">
        <v>171</v>
      </c>
      <c r="D261" s="173" t="s">
        <v>4757</v>
      </c>
      <c r="E261" s="257">
        <v>41530</v>
      </c>
    </row>
    <row r="262" spans="1:5" s="15" customFormat="1" x14ac:dyDescent="0.25">
      <c r="A262" s="57" t="s">
        <v>12090</v>
      </c>
      <c r="B262" s="173" t="s">
        <v>11518</v>
      </c>
      <c r="C262" s="10" t="s">
        <v>7722</v>
      </c>
      <c r="D262" s="173" t="s">
        <v>7724</v>
      </c>
      <c r="E262" s="257">
        <v>41530</v>
      </c>
    </row>
    <row r="263" spans="1:5" s="15" customFormat="1" x14ac:dyDescent="0.25">
      <c r="A263" s="57" t="s">
        <v>15448</v>
      </c>
      <c r="B263" s="173" t="s">
        <v>12961</v>
      </c>
      <c r="C263" s="10" t="s">
        <v>168</v>
      </c>
      <c r="D263" s="173" t="s">
        <v>12959</v>
      </c>
      <c r="E263" s="257">
        <v>41530</v>
      </c>
    </row>
    <row r="264" spans="1:5" s="15" customFormat="1" x14ac:dyDescent="0.25">
      <c r="A264" s="57" t="s">
        <v>9430</v>
      </c>
      <c r="B264" s="173" t="s">
        <v>11391</v>
      </c>
      <c r="C264" s="10" t="s">
        <v>7327</v>
      </c>
      <c r="D264" s="173" t="s">
        <v>7329</v>
      </c>
      <c r="E264" s="257">
        <v>41530</v>
      </c>
    </row>
    <row r="265" spans="1:5" s="15" customFormat="1" x14ac:dyDescent="0.25">
      <c r="A265" s="57" t="s">
        <v>5955</v>
      </c>
      <c r="B265" s="173" t="s">
        <v>10382</v>
      </c>
      <c r="C265" s="10" t="s">
        <v>171</v>
      </c>
      <c r="D265" s="173" t="s">
        <v>3603</v>
      </c>
      <c r="E265" s="257">
        <v>41530</v>
      </c>
    </row>
    <row r="266" spans="1:5" s="15" customFormat="1" x14ac:dyDescent="0.25">
      <c r="A266" s="57" t="s">
        <v>15541</v>
      </c>
      <c r="B266" s="173" t="s">
        <v>12474</v>
      </c>
      <c r="C266" s="10" t="s">
        <v>1788</v>
      </c>
      <c r="D266" s="173" t="s">
        <v>12472</v>
      </c>
      <c r="E266" s="257">
        <v>41530</v>
      </c>
    </row>
    <row r="267" spans="1:5" s="15" customFormat="1" x14ac:dyDescent="0.25">
      <c r="A267" s="57" t="s">
        <v>15334</v>
      </c>
      <c r="B267" s="173" t="s">
        <v>11515</v>
      </c>
      <c r="C267" s="10" t="s">
        <v>7709</v>
      </c>
      <c r="D267" s="173" t="s">
        <v>7710</v>
      </c>
      <c r="E267" s="257">
        <v>41530</v>
      </c>
    </row>
    <row r="268" spans="1:5" s="15" customFormat="1" x14ac:dyDescent="0.25">
      <c r="A268" s="57" t="s">
        <v>12041</v>
      </c>
      <c r="B268" s="173" t="s">
        <v>11289</v>
      </c>
      <c r="C268" s="10" t="s">
        <v>6987</v>
      </c>
      <c r="D268" s="173" t="s">
        <v>6999</v>
      </c>
      <c r="E268" s="257">
        <v>41530</v>
      </c>
    </row>
    <row r="269" spans="1:5" s="15" customFormat="1" x14ac:dyDescent="0.25">
      <c r="A269" s="57" t="s">
        <v>5160</v>
      </c>
      <c r="B269" s="173" t="s">
        <v>10655</v>
      </c>
      <c r="C269" s="10" t="s">
        <v>4946</v>
      </c>
      <c r="D269" s="173" t="s">
        <v>5006</v>
      </c>
      <c r="E269" s="257">
        <v>41530</v>
      </c>
    </row>
    <row r="270" spans="1:5" s="15" customFormat="1" x14ac:dyDescent="0.25">
      <c r="A270" s="57" t="s">
        <v>12097</v>
      </c>
      <c r="B270" s="173" t="s">
        <v>11575</v>
      </c>
      <c r="C270" s="10" t="s">
        <v>1812</v>
      </c>
      <c r="D270" s="173" t="s">
        <v>7893</v>
      </c>
      <c r="E270" s="257">
        <v>41530</v>
      </c>
    </row>
    <row r="271" spans="1:5" s="15" customFormat="1" x14ac:dyDescent="0.25">
      <c r="A271" s="57" t="s">
        <v>5118</v>
      </c>
      <c r="B271" s="173" t="s">
        <v>9716</v>
      </c>
      <c r="C271" s="10" t="s">
        <v>1845</v>
      </c>
      <c r="D271" s="173" t="s">
        <v>3851</v>
      </c>
      <c r="E271" s="257">
        <v>41530</v>
      </c>
    </row>
    <row r="272" spans="1:5" s="15" customFormat="1" x14ac:dyDescent="0.25">
      <c r="A272" s="57" t="s">
        <v>17480</v>
      </c>
      <c r="B272" s="173" t="s">
        <v>11168</v>
      </c>
      <c r="C272" s="10" t="s">
        <v>6522</v>
      </c>
      <c r="D272" s="173" t="s">
        <v>6579</v>
      </c>
      <c r="E272" s="257">
        <v>41530</v>
      </c>
    </row>
    <row r="273" spans="1:5" s="15" customFormat="1" x14ac:dyDescent="0.25">
      <c r="A273" s="57" t="s">
        <v>5742</v>
      </c>
      <c r="B273" s="173" t="s">
        <v>10787</v>
      </c>
      <c r="C273" s="10" t="s">
        <v>5392</v>
      </c>
      <c r="D273" s="173" t="s">
        <v>5413</v>
      </c>
      <c r="E273" s="257">
        <v>41530</v>
      </c>
    </row>
    <row r="274" spans="1:5" s="15" customFormat="1" x14ac:dyDescent="0.25">
      <c r="A274" s="57" t="s">
        <v>5746</v>
      </c>
      <c r="B274" s="173" t="s">
        <v>10791</v>
      </c>
      <c r="C274" s="10" t="s">
        <v>5392</v>
      </c>
      <c r="D274" s="173" t="s">
        <v>5420</v>
      </c>
      <c r="E274" s="257">
        <v>41530</v>
      </c>
    </row>
    <row r="275" spans="1:5" s="15" customFormat="1" x14ac:dyDescent="0.25">
      <c r="A275" s="57" t="s">
        <v>14596</v>
      </c>
      <c r="B275" s="173" t="s">
        <v>12353</v>
      </c>
      <c r="C275" s="10" t="s">
        <v>12348</v>
      </c>
      <c r="D275" s="173" t="s">
        <v>12350</v>
      </c>
      <c r="E275" s="257">
        <v>41530</v>
      </c>
    </row>
    <row r="276" spans="1:5" s="15" customFormat="1" x14ac:dyDescent="0.25">
      <c r="A276" s="57" t="s">
        <v>9429</v>
      </c>
      <c r="B276" s="173" t="s">
        <v>11373</v>
      </c>
      <c r="C276" s="10" t="s">
        <v>1780</v>
      </c>
      <c r="D276" s="173" t="s">
        <v>7305</v>
      </c>
      <c r="E276" s="257">
        <v>41530</v>
      </c>
    </row>
    <row r="277" spans="1:5" s="15" customFormat="1" x14ac:dyDescent="0.25">
      <c r="A277" s="57" t="s">
        <v>11893</v>
      </c>
      <c r="B277" s="173" t="s">
        <v>11286</v>
      </c>
      <c r="C277" s="10" t="s">
        <v>6982</v>
      </c>
      <c r="D277" s="173" t="s">
        <v>6993</v>
      </c>
      <c r="E277" s="257">
        <v>41530</v>
      </c>
    </row>
    <row r="278" spans="1:5" s="15" customFormat="1" x14ac:dyDescent="0.25">
      <c r="A278" s="57" t="s">
        <v>6132</v>
      </c>
      <c r="B278" s="173" t="s">
        <v>9620</v>
      </c>
      <c r="C278" s="10" t="s">
        <v>819</v>
      </c>
      <c r="D278" s="173" t="s">
        <v>1236</v>
      </c>
      <c r="E278" s="257">
        <v>41530</v>
      </c>
    </row>
    <row r="279" spans="1:5" s="15" customFormat="1" x14ac:dyDescent="0.25">
      <c r="A279" s="57" t="s">
        <v>11529</v>
      </c>
      <c r="B279" s="173" t="s">
        <v>11533</v>
      </c>
      <c r="C279" s="10" t="s">
        <v>7742</v>
      </c>
      <c r="D279" s="173" t="s">
        <v>7744</v>
      </c>
      <c r="E279" s="257">
        <v>41530</v>
      </c>
    </row>
    <row r="280" spans="1:5" s="15" customFormat="1" x14ac:dyDescent="0.25">
      <c r="A280" s="57" t="s">
        <v>13150</v>
      </c>
      <c r="B280" s="173" t="s">
        <v>11570</v>
      </c>
      <c r="C280" s="10" t="s">
        <v>188</v>
      </c>
      <c r="D280" s="173" t="s">
        <v>7876</v>
      </c>
      <c r="E280" s="257">
        <v>41530</v>
      </c>
    </row>
    <row r="281" spans="1:5" s="15" customFormat="1" x14ac:dyDescent="0.25">
      <c r="A281" s="57" t="s">
        <v>13146</v>
      </c>
      <c r="B281" s="173" t="s">
        <v>11566</v>
      </c>
      <c r="C281" s="10" t="s">
        <v>188</v>
      </c>
      <c r="D281" s="173" t="s">
        <v>7864</v>
      </c>
      <c r="E281" s="257">
        <v>41530</v>
      </c>
    </row>
    <row r="282" spans="1:5" s="15" customFormat="1" x14ac:dyDescent="0.25">
      <c r="A282" s="57" t="s">
        <v>15181</v>
      </c>
      <c r="B282" s="173" t="s">
        <v>11541</v>
      </c>
      <c r="C282" s="10" t="s">
        <v>7759</v>
      </c>
      <c r="D282" s="173" t="s">
        <v>8427</v>
      </c>
      <c r="E282" s="257">
        <v>41530</v>
      </c>
    </row>
    <row r="283" spans="1:5" s="15" customFormat="1" x14ac:dyDescent="0.25">
      <c r="A283" s="57" t="s">
        <v>9240</v>
      </c>
      <c r="B283" s="173" t="s">
        <v>10712</v>
      </c>
      <c r="C283" s="10" t="s">
        <v>162</v>
      </c>
      <c r="D283" s="173" t="s">
        <v>5318</v>
      </c>
      <c r="E283" s="257">
        <v>41530</v>
      </c>
    </row>
    <row r="284" spans="1:5" s="15" customFormat="1" x14ac:dyDescent="0.25">
      <c r="A284" s="57" t="s">
        <v>13137</v>
      </c>
      <c r="B284" s="173" t="s">
        <v>11498</v>
      </c>
      <c r="C284" s="10" t="s">
        <v>7671</v>
      </c>
      <c r="D284" s="173" t="s">
        <v>7673</v>
      </c>
      <c r="E284" s="257">
        <v>41530</v>
      </c>
    </row>
    <row r="285" spans="1:5" s="15" customFormat="1" x14ac:dyDescent="0.25">
      <c r="A285" s="57" t="s">
        <v>2908</v>
      </c>
      <c r="B285" s="173" t="s">
        <v>9981</v>
      </c>
      <c r="C285" s="10" t="s">
        <v>184</v>
      </c>
      <c r="D285" s="173" t="s">
        <v>2623</v>
      </c>
      <c r="E285" s="257">
        <v>41537</v>
      </c>
    </row>
    <row r="286" spans="1:5" s="15" customFormat="1" x14ac:dyDescent="0.25">
      <c r="A286" s="57" t="s">
        <v>5737</v>
      </c>
      <c r="B286" s="173" t="s">
        <v>10691</v>
      </c>
      <c r="C286" s="10" t="s">
        <v>3058</v>
      </c>
      <c r="D286" s="173" t="s">
        <v>15152</v>
      </c>
      <c r="E286" s="257">
        <v>41537</v>
      </c>
    </row>
    <row r="287" spans="1:5" s="15" customFormat="1" x14ac:dyDescent="0.25">
      <c r="A287" s="57" t="s">
        <v>5735</v>
      </c>
      <c r="B287" s="173" t="s">
        <v>10689</v>
      </c>
      <c r="C287" s="10" t="s">
        <v>3058</v>
      </c>
      <c r="D287" s="173" t="s">
        <v>5264</v>
      </c>
      <c r="E287" s="257">
        <v>41537</v>
      </c>
    </row>
    <row r="288" spans="1:5" s="15" customFormat="1" x14ac:dyDescent="0.25">
      <c r="A288" s="57" t="s">
        <v>15748</v>
      </c>
      <c r="B288" s="173" t="s">
        <v>11722</v>
      </c>
      <c r="C288" s="10" t="s">
        <v>5174</v>
      </c>
      <c r="D288" s="173" t="s">
        <v>9332</v>
      </c>
      <c r="E288" s="257">
        <v>41537</v>
      </c>
    </row>
    <row r="289" spans="1:5" s="15" customFormat="1" x14ac:dyDescent="0.25">
      <c r="A289" s="57" t="s">
        <v>14072</v>
      </c>
      <c r="B289" s="173" t="s">
        <v>11748</v>
      </c>
      <c r="C289" s="10" t="s">
        <v>9040</v>
      </c>
      <c r="D289" s="173" t="s">
        <v>9059</v>
      </c>
      <c r="E289" s="257">
        <v>41537</v>
      </c>
    </row>
    <row r="290" spans="1:5" s="15" customFormat="1" x14ac:dyDescent="0.25">
      <c r="A290" s="57" t="s">
        <v>5791</v>
      </c>
      <c r="B290" s="173" t="s">
        <v>10516</v>
      </c>
      <c r="C290" s="10" t="s">
        <v>3928</v>
      </c>
      <c r="D290" s="173" t="s">
        <v>14676</v>
      </c>
      <c r="E290" s="257">
        <v>41537</v>
      </c>
    </row>
    <row r="291" spans="1:5" s="15" customFormat="1" x14ac:dyDescent="0.25">
      <c r="A291" s="57" t="s">
        <v>5505</v>
      </c>
      <c r="B291" s="173" t="s">
        <v>9695</v>
      </c>
      <c r="C291" s="10" t="s">
        <v>1018</v>
      </c>
      <c r="D291" s="173" t="s">
        <v>1020</v>
      </c>
      <c r="E291" s="257">
        <v>41537</v>
      </c>
    </row>
    <row r="292" spans="1:5" s="15" customFormat="1" x14ac:dyDescent="0.25">
      <c r="A292" s="57" t="s">
        <v>5228</v>
      </c>
      <c r="B292" s="173" t="s">
        <v>10668</v>
      </c>
      <c r="C292" s="10" t="s">
        <v>4951</v>
      </c>
      <c r="D292" s="173" t="s">
        <v>5027</v>
      </c>
      <c r="E292" s="257">
        <v>41537</v>
      </c>
    </row>
    <row r="293" spans="1:5" s="15" customFormat="1" x14ac:dyDescent="0.25">
      <c r="A293" s="57" t="s">
        <v>9427</v>
      </c>
      <c r="B293" s="173" t="s">
        <v>11252</v>
      </c>
      <c r="C293" s="10" t="s">
        <v>6916</v>
      </c>
      <c r="D293" s="173" t="s">
        <v>6924</v>
      </c>
      <c r="E293" s="257">
        <v>41537</v>
      </c>
    </row>
    <row r="294" spans="1:5" s="15" customFormat="1" x14ac:dyDescent="0.25">
      <c r="A294" s="57" t="s">
        <v>5213</v>
      </c>
      <c r="B294" s="173" t="s">
        <v>10178</v>
      </c>
      <c r="C294" s="10" t="s">
        <v>3109</v>
      </c>
      <c r="D294" s="173" t="s">
        <v>3111</v>
      </c>
      <c r="E294" s="257">
        <v>41537</v>
      </c>
    </row>
    <row r="295" spans="1:5" x14ac:dyDescent="0.25">
      <c r="A295" s="57" t="s">
        <v>5156</v>
      </c>
      <c r="B295" s="173" t="s">
        <v>10647</v>
      </c>
      <c r="C295" s="10" t="s">
        <v>4946</v>
      </c>
      <c r="D295" s="173" t="s">
        <v>14940</v>
      </c>
      <c r="E295" s="257">
        <v>41537</v>
      </c>
    </row>
    <row r="296" spans="1:5" x14ac:dyDescent="0.25">
      <c r="A296" s="57" t="s">
        <v>4137</v>
      </c>
      <c r="B296" s="173" t="s">
        <v>10276</v>
      </c>
      <c r="C296" s="10" t="s">
        <v>3287</v>
      </c>
      <c r="D296" s="173" t="s">
        <v>3289</v>
      </c>
      <c r="E296" s="257">
        <v>41537</v>
      </c>
    </row>
    <row r="297" spans="1:5" x14ac:dyDescent="0.25">
      <c r="A297" s="57" t="s">
        <v>19489</v>
      </c>
      <c r="B297" s="173" t="s">
        <v>17334</v>
      </c>
      <c r="C297" s="10" t="s">
        <v>167</v>
      </c>
      <c r="D297" s="173" t="s">
        <v>17331</v>
      </c>
      <c r="E297" s="257">
        <v>41544</v>
      </c>
    </row>
    <row r="298" spans="1:5" x14ac:dyDescent="0.25">
      <c r="A298" s="57" t="s">
        <v>20224</v>
      </c>
      <c r="B298" s="173" t="s">
        <v>18948</v>
      </c>
      <c r="C298" s="10" t="s">
        <v>2527</v>
      </c>
      <c r="D298" s="173" t="s">
        <v>18946</v>
      </c>
      <c r="E298" s="257">
        <v>41544</v>
      </c>
    </row>
    <row r="299" spans="1:5" x14ac:dyDescent="0.25">
      <c r="A299" s="57" t="s">
        <v>17571</v>
      </c>
      <c r="B299" s="173" t="s">
        <v>16051</v>
      </c>
      <c r="C299" s="10" t="s">
        <v>13619</v>
      </c>
      <c r="D299" s="173" t="s">
        <v>16049</v>
      </c>
      <c r="E299" s="257">
        <v>41551</v>
      </c>
    </row>
    <row r="300" spans="1:5" x14ac:dyDescent="0.25">
      <c r="A300" s="57" t="s">
        <v>20545</v>
      </c>
      <c r="B300" s="173" t="s">
        <v>20486</v>
      </c>
      <c r="C300" s="10" t="s">
        <v>1526</v>
      </c>
      <c r="D300" s="173" t="s">
        <v>20484</v>
      </c>
      <c r="E300" s="257">
        <v>41551</v>
      </c>
    </row>
    <row r="301" spans="1:5" x14ac:dyDescent="0.25">
      <c r="A301" s="57" t="s">
        <v>385</v>
      </c>
      <c r="B301" s="173" t="s">
        <v>9469</v>
      </c>
      <c r="C301" s="10" t="s">
        <v>167</v>
      </c>
      <c r="D301" s="173" t="s">
        <v>23</v>
      </c>
      <c r="E301" s="257">
        <v>41551</v>
      </c>
    </row>
    <row r="302" spans="1:5" x14ac:dyDescent="0.25">
      <c r="A302" s="57" t="s">
        <v>8104</v>
      </c>
      <c r="B302" s="173" t="s">
        <v>10976</v>
      </c>
      <c r="C302" s="10" t="s">
        <v>4731</v>
      </c>
      <c r="D302" s="173" t="s">
        <v>6517</v>
      </c>
      <c r="E302" s="257">
        <v>41551</v>
      </c>
    </row>
    <row r="303" spans="1:5" x14ac:dyDescent="0.25">
      <c r="A303" s="57" t="s">
        <v>13401</v>
      </c>
      <c r="B303" s="173" t="s">
        <v>11611</v>
      </c>
      <c r="C303" s="10" t="s">
        <v>8084</v>
      </c>
      <c r="D303" s="173" t="s">
        <v>13156</v>
      </c>
      <c r="E303" s="257">
        <v>41551</v>
      </c>
    </row>
    <row r="304" spans="1:5" x14ac:dyDescent="0.25">
      <c r="A304" s="57" t="s">
        <v>8965</v>
      </c>
      <c r="B304" s="173" t="s">
        <v>11513</v>
      </c>
      <c r="C304" s="10" t="s">
        <v>5871</v>
      </c>
      <c r="D304" s="173" t="s">
        <v>7702</v>
      </c>
      <c r="E304" s="257">
        <v>41551</v>
      </c>
    </row>
    <row r="305" spans="1:5" x14ac:dyDescent="0.25">
      <c r="A305" s="57" t="s">
        <v>4589</v>
      </c>
      <c r="B305" s="173" t="s">
        <v>10227</v>
      </c>
      <c r="C305" s="10" t="s">
        <v>3187</v>
      </c>
      <c r="D305" s="173" t="s">
        <v>3217</v>
      </c>
      <c r="E305" s="257">
        <v>41551</v>
      </c>
    </row>
    <row r="306" spans="1:5" x14ac:dyDescent="0.25">
      <c r="A306" s="57" t="s">
        <v>13515</v>
      </c>
      <c r="B306" s="173" t="s">
        <v>11300</v>
      </c>
      <c r="C306" s="10" t="s">
        <v>3280</v>
      </c>
      <c r="D306" s="173" t="s">
        <v>7026</v>
      </c>
      <c r="E306" s="257">
        <v>41551</v>
      </c>
    </row>
    <row r="307" spans="1:5" x14ac:dyDescent="0.25">
      <c r="A307" s="57" t="s">
        <v>20215</v>
      </c>
      <c r="B307" s="173" t="s">
        <v>18075</v>
      </c>
      <c r="C307" s="10" t="s">
        <v>13732</v>
      </c>
      <c r="D307" s="173" t="s">
        <v>18074</v>
      </c>
      <c r="E307" s="257">
        <v>41551</v>
      </c>
    </row>
    <row r="308" spans="1:5" x14ac:dyDescent="0.25">
      <c r="A308" s="57" t="s">
        <v>17630</v>
      </c>
      <c r="B308" s="173" t="s">
        <v>17349</v>
      </c>
      <c r="C308" s="10" t="s">
        <v>167</v>
      </c>
      <c r="D308" s="173" t="s">
        <v>17346</v>
      </c>
      <c r="E308" s="257">
        <v>41558</v>
      </c>
    </row>
    <row r="309" spans="1:5" x14ac:dyDescent="0.25">
      <c r="A309" s="57" t="s">
        <v>19750</v>
      </c>
      <c r="B309" s="173" t="s">
        <v>17911</v>
      </c>
      <c r="C309" s="10" t="s">
        <v>13787</v>
      </c>
      <c r="D309" s="173" t="s">
        <v>18354</v>
      </c>
      <c r="E309" s="257">
        <v>41558</v>
      </c>
    </row>
    <row r="310" spans="1:5" x14ac:dyDescent="0.25">
      <c r="A310" s="57" t="s">
        <v>19315</v>
      </c>
      <c r="B310" s="173" t="s">
        <v>17367</v>
      </c>
      <c r="C310" s="10" t="s">
        <v>167</v>
      </c>
      <c r="D310" s="173" t="s">
        <v>17365</v>
      </c>
      <c r="E310" s="257">
        <v>41558</v>
      </c>
    </row>
    <row r="311" spans="1:5" x14ac:dyDescent="0.25">
      <c r="A311" s="57" t="s">
        <v>439</v>
      </c>
      <c r="B311" s="173" t="s">
        <v>9533</v>
      </c>
      <c r="C311" s="10" t="s">
        <v>121</v>
      </c>
      <c r="D311" s="173" t="s">
        <v>347</v>
      </c>
      <c r="E311" s="257">
        <v>41558</v>
      </c>
    </row>
    <row r="312" spans="1:5" x14ac:dyDescent="0.25">
      <c r="A312" s="57" t="s">
        <v>11331</v>
      </c>
      <c r="B312" s="173" t="s">
        <v>11334</v>
      </c>
      <c r="C312" s="10" t="s">
        <v>7220</v>
      </c>
      <c r="D312" s="173" t="s">
        <v>7225</v>
      </c>
      <c r="E312" s="257">
        <v>41558</v>
      </c>
    </row>
    <row r="313" spans="1:5" x14ac:dyDescent="0.25">
      <c r="A313" s="57" t="s">
        <v>4915</v>
      </c>
      <c r="B313" s="173" t="s">
        <v>10288</v>
      </c>
      <c r="C313" s="10" t="s">
        <v>3425</v>
      </c>
      <c r="D313" s="173" t="s">
        <v>3427</v>
      </c>
      <c r="E313" s="257">
        <v>41558</v>
      </c>
    </row>
    <row r="314" spans="1:5" x14ac:dyDescent="0.25">
      <c r="A314" s="57" t="s">
        <v>12020</v>
      </c>
      <c r="B314" s="173" t="s">
        <v>11172</v>
      </c>
      <c r="C314" s="10" t="s">
        <v>6667</v>
      </c>
      <c r="D314" s="173" t="s">
        <v>6669</v>
      </c>
      <c r="E314" s="257">
        <v>41558</v>
      </c>
    </row>
    <row r="315" spans="1:5" x14ac:dyDescent="0.25">
      <c r="A315" s="57" t="s">
        <v>17762</v>
      </c>
      <c r="B315" s="173" t="s">
        <v>17158</v>
      </c>
      <c r="C315" s="10" t="s">
        <v>13735</v>
      </c>
      <c r="D315" s="173" t="s">
        <v>17155</v>
      </c>
      <c r="E315" s="257">
        <v>41565</v>
      </c>
    </row>
    <row r="316" spans="1:5" x14ac:dyDescent="0.25">
      <c r="A316" s="57" t="s">
        <v>17671</v>
      </c>
      <c r="B316" s="173" t="s">
        <v>16205</v>
      </c>
      <c r="C316" s="10" t="s">
        <v>13617</v>
      </c>
      <c r="D316" s="173" t="s">
        <v>16204</v>
      </c>
      <c r="E316" s="257">
        <v>41565</v>
      </c>
    </row>
    <row r="317" spans="1:5" x14ac:dyDescent="0.25">
      <c r="A317" s="57" t="s">
        <v>17757</v>
      </c>
      <c r="B317" s="173" t="s">
        <v>17140</v>
      </c>
      <c r="C317" s="10" t="s">
        <v>13735</v>
      </c>
      <c r="D317" s="173" t="s">
        <v>17137</v>
      </c>
      <c r="E317" s="257">
        <v>41565</v>
      </c>
    </row>
    <row r="318" spans="1:5" x14ac:dyDescent="0.25">
      <c r="A318" s="57" t="s">
        <v>17568</v>
      </c>
      <c r="B318" s="173" t="s">
        <v>16047</v>
      </c>
      <c r="C318" s="10" t="s">
        <v>13619</v>
      </c>
      <c r="D318" s="173" t="s">
        <v>16046</v>
      </c>
      <c r="E318" s="257">
        <v>41565</v>
      </c>
    </row>
    <row r="319" spans="1:5" x14ac:dyDescent="0.25">
      <c r="A319" s="57" t="s">
        <v>9275</v>
      </c>
      <c r="B319" s="173" t="s">
        <v>11076</v>
      </c>
      <c r="C319" s="10" t="s">
        <v>6330</v>
      </c>
      <c r="D319" s="173" t="s">
        <v>6332</v>
      </c>
      <c r="E319" s="257">
        <v>41565</v>
      </c>
    </row>
    <row r="320" spans="1:5" x14ac:dyDescent="0.25">
      <c r="A320" s="57" t="s">
        <v>17640</v>
      </c>
      <c r="B320" s="173" t="s">
        <v>17412</v>
      </c>
      <c r="C320" s="10" t="s">
        <v>167</v>
      </c>
      <c r="D320" s="173" t="s">
        <v>17410</v>
      </c>
      <c r="E320" s="257">
        <v>41565</v>
      </c>
    </row>
    <row r="321" spans="1:5" x14ac:dyDescent="0.25">
      <c r="A321" s="57" t="s">
        <v>5734</v>
      </c>
      <c r="B321" s="173" t="s">
        <v>10688</v>
      </c>
      <c r="C321" s="10" t="s">
        <v>3058</v>
      </c>
      <c r="D321" s="173" t="s">
        <v>5262</v>
      </c>
      <c r="E321" s="257">
        <v>41565</v>
      </c>
    </row>
    <row r="322" spans="1:5" x14ac:dyDescent="0.25">
      <c r="A322" s="57" t="s">
        <v>15279</v>
      </c>
      <c r="B322" s="173" t="s">
        <v>12369</v>
      </c>
      <c r="C322" s="10" t="s">
        <v>12360</v>
      </c>
      <c r="D322" s="173" t="s">
        <v>12367</v>
      </c>
      <c r="E322" s="257">
        <v>41565</v>
      </c>
    </row>
    <row r="323" spans="1:5" x14ac:dyDescent="0.25">
      <c r="A323" s="57" t="s">
        <v>8387</v>
      </c>
      <c r="B323" s="173" t="s">
        <v>11385</v>
      </c>
      <c r="C323" s="10" t="s">
        <v>1912</v>
      </c>
      <c r="D323" s="173" t="s">
        <v>7318</v>
      </c>
      <c r="E323" s="257">
        <v>41565</v>
      </c>
    </row>
    <row r="324" spans="1:5" x14ac:dyDescent="0.25">
      <c r="A324" s="57" t="s">
        <v>20501</v>
      </c>
      <c r="B324" s="173" t="s">
        <v>20482</v>
      </c>
      <c r="C324" s="10" t="s">
        <v>1526</v>
      </c>
      <c r="D324" s="173" t="s">
        <v>20479</v>
      </c>
      <c r="E324" s="257">
        <v>41572</v>
      </c>
    </row>
    <row r="325" spans="1:5" x14ac:dyDescent="0.25">
      <c r="A325" s="57" t="s">
        <v>9266</v>
      </c>
      <c r="B325" s="173" t="s">
        <v>10980</v>
      </c>
      <c r="C325" s="10" t="s">
        <v>4731</v>
      </c>
      <c r="D325" s="173" t="s">
        <v>6047</v>
      </c>
      <c r="E325" s="257">
        <v>41572</v>
      </c>
    </row>
    <row r="326" spans="1:5" x14ac:dyDescent="0.25">
      <c r="A326" s="57" t="s">
        <v>19786</v>
      </c>
      <c r="B326" s="173" t="s">
        <v>18991</v>
      </c>
      <c r="C326" s="10" t="s">
        <v>13632</v>
      </c>
      <c r="D326" s="173" t="s">
        <v>18989</v>
      </c>
      <c r="E326" s="257">
        <v>41572</v>
      </c>
    </row>
    <row r="327" spans="1:5" x14ac:dyDescent="0.25">
      <c r="A327" s="57" t="s">
        <v>17563</v>
      </c>
      <c r="B327" s="173" t="s">
        <v>16042</v>
      </c>
      <c r="C327" s="10" t="s">
        <v>13619</v>
      </c>
      <c r="D327" s="173" t="s">
        <v>20362</v>
      </c>
      <c r="E327" s="257">
        <v>41572</v>
      </c>
    </row>
    <row r="328" spans="1:5" x14ac:dyDescent="0.25">
      <c r="A328" s="57" t="s">
        <v>15365</v>
      </c>
      <c r="B328" s="173" t="s">
        <v>12938</v>
      </c>
      <c r="C328" s="10" t="s">
        <v>168</v>
      </c>
      <c r="D328" s="173" t="s">
        <v>12936</v>
      </c>
      <c r="E328" s="257">
        <v>41572</v>
      </c>
    </row>
    <row r="329" spans="1:5" x14ac:dyDescent="0.25">
      <c r="A329" s="57" t="s">
        <v>5063</v>
      </c>
      <c r="B329" s="173" t="s">
        <v>10231</v>
      </c>
      <c r="C329" s="10" t="s">
        <v>3187</v>
      </c>
      <c r="D329" s="173" t="s">
        <v>3915</v>
      </c>
      <c r="E329" s="257">
        <v>41572</v>
      </c>
    </row>
    <row r="330" spans="1:5" x14ac:dyDescent="0.25">
      <c r="A330" s="57" t="s">
        <v>5970</v>
      </c>
      <c r="B330" s="173" t="s">
        <v>10554</v>
      </c>
      <c r="C330" s="10" t="s">
        <v>2093</v>
      </c>
      <c r="D330" s="173" t="s">
        <v>4765</v>
      </c>
      <c r="E330" s="257">
        <v>41572</v>
      </c>
    </row>
    <row r="331" spans="1:5" x14ac:dyDescent="0.25">
      <c r="A331" s="57" t="s">
        <v>3917</v>
      </c>
      <c r="B331" s="173" t="s">
        <v>10269</v>
      </c>
      <c r="C331" s="10" t="s">
        <v>3275</v>
      </c>
      <c r="D331" s="173" t="s">
        <v>14671</v>
      </c>
      <c r="E331" s="257">
        <v>41572</v>
      </c>
    </row>
    <row r="332" spans="1:5" x14ac:dyDescent="0.25">
      <c r="A332" s="57" t="s">
        <v>20311</v>
      </c>
      <c r="B332" s="173" t="s">
        <v>16202</v>
      </c>
      <c r="C332" s="10" t="s">
        <v>13617</v>
      </c>
      <c r="D332" s="173" t="s">
        <v>20312</v>
      </c>
      <c r="E332" s="257">
        <v>41572</v>
      </c>
    </row>
    <row r="333" spans="1:5" x14ac:dyDescent="0.25">
      <c r="A333" s="57" t="s">
        <v>17560</v>
      </c>
      <c r="B333" s="173" t="s">
        <v>16041</v>
      </c>
      <c r="C333" s="10" t="s">
        <v>13619</v>
      </c>
      <c r="D333" s="173" t="s">
        <v>16038</v>
      </c>
      <c r="E333" s="257">
        <v>41572</v>
      </c>
    </row>
    <row r="334" spans="1:5" x14ac:dyDescent="0.25">
      <c r="A334" s="57" t="s">
        <v>2461</v>
      </c>
      <c r="B334" s="173" t="s">
        <v>9854</v>
      </c>
      <c r="C334" s="10" t="s">
        <v>116</v>
      </c>
      <c r="D334" s="173" t="s">
        <v>2242</v>
      </c>
      <c r="E334" s="257">
        <v>41579</v>
      </c>
    </row>
    <row r="335" spans="1:5" x14ac:dyDescent="0.25">
      <c r="A335" s="57" t="s">
        <v>18232</v>
      </c>
      <c r="B335" s="173" t="s">
        <v>17130</v>
      </c>
      <c r="C335" s="10" t="s">
        <v>1655</v>
      </c>
      <c r="D335" s="173" t="s">
        <v>17127</v>
      </c>
      <c r="E335" s="257">
        <v>41579</v>
      </c>
    </row>
    <row r="336" spans="1:5" x14ac:dyDescent="0.25">
      <c r="A336" s="57" t="s">
        <v>20521</v>
      </c>
      <c r="B336" s="173" t="s">
        <v>17279</v>
      </c>
      <c r="C336" s="10" t="s">
        <v>167</v>
      </c>
      <c r="D336" s="173" t="s">
        <v>17277</v>
      </c>
      <c r="E336" s="257">
        <v>41586</v>
      </c>
    </row>
    <row r="337" spans="1:5" x14ac:dyDescent="0.25">
      <c r="A337" s="57" t="s">
        <v>17739</v>
      </c>
      <c r="B337" s="173" t="s">
        <v>16200</v>
      </c>
      <c r="C337" s="10" t="s">
        <v>13617</v>
      </c>
      <c r="D337" s="173" t="s">
        <v>16197</v>
      </c>
      <c r="E337" s="257">
        <v>41586</v>
      </c>
    </row>
    <row r="338" spans="1:5" x14ac:dyDescent="0.25">
      <c r="A338" s="57" t="s">
        <v>2005</v>
      </c>
      <c r="B338" s="173" t="s">
        <v>9565</v>
      </c>
      <c r="C338" s="10" t="s">
        <v>1582</v>
      </c>
      <c r="D338" s="173" t="s">
        <v>1584</v>
      </c>
      <c r="E338" s="257">
        <v>41586</v>
      </c>
    </row>
    <row r="339" spans="1:5" x14ac:dyDescent="0.25">
      <c r="A339" s="57" t="s">
        <v>13187</v>
      </c>
      <c r="B339" s="173" t="s">
        <v>11778</v>
      </c>
      <c r="C339" s="10" t="s">
        <v>9350</v>
      </c>
      <c r="D339" s="173" t="s">
        <v>9365</v>
      </c>
      <c r="E339" s="257">
        <v>41592</v>
      </c>
    </row>
    <row r="340" spans="1:5" x14ac:dyDescent="0.25">
      <c r="A340" s="57" t="s">
        <v>8899</v>
      </c>
      <c r="B340" s="173" t="s">
        <v>11230</v>
      </c>
      <c r="C340" s="10" t="s">
        <v>6865</v>
      </c>
      <c r="D340" s="173" t="s">
        <v>6868</v>
      </c>
      <c r="E340" s="257">
        <v>41592</v>
      </c>
    </row>
    <row r="341" spans="1:5" x14ac:dyDescent="0.25">
      <c r="A341" s="57" t="s">
        <v>18422</v>
      </c>
      <c r="B341" s="173" t="s">
        <v>17248</v>
      </c>
      <c r="C341" s="10" t="s">
        <v>13668</v>
      </c>
      <c r="D341" s="173" t="s">
        <v>17955</v>
      </c>
      <c r="E341" s="257">
        <v>41592</v>
      </c>
    </row>
    <row r="342" spans="1:5" x14ac:dyDescent="0.25">
      <c r="A342" s="57" t="s">
        <v>3036</v>
      </c>
      <c r="B342" s="173" t="s">
        <v>10006</v>
      </c>
      <c r="C342" s="10" t="s">
        <v>1857</v>
      </c>
      <c r="D342" s="173" t="s">
        <v>2712</v>
      </c>
      <c r="E342" s="257">
        <v>41592</v>
      </c>
    </row>
    <row r="343" spans="1:5" x14ac:dyDescent="0.25">
      <c r="A343" s="57" t="s">
        <v>15674</v>
      </c>
      <c r="B343" s="173" t="s">
        <v>12396</v>
      </c>
      <c r="C343" s="10" t="s">
        <v>12385</v>
      </c>
      <c r="D343" s="173" t="s">
        <v>15675</v>
      </c>
      <c r="E343" s="257">
        <v>41592</v>
      </c>
    </row>
    <row r="344" spans="1:5" x14ac:dyDescent="0.25">
      <c r="A344" s="57" t="s">
        <v>18235</v>
      </c>
      <c r="B344" s="173" t="s">
        <v>17144</v>
      </c>
      <c r="C344" s="10" t="s">
        <v>13735</v>
      </c>
      <c r="D344" s="173" t="s">
        <v>17142</v>
      </c>
      <c r="E344" s="257">
        <v>41592</v>
      </c>
    </row>
    <row r="345" spans="1:5" x14ac:dyDescent="0.25">
      <c r="A345" s="57" t="s">
        <v>5279</v>
      </c>
      <c r="B345" s="173" t="s">
        <v>10329</v>
      </c>
      <c r="C345" s="10" t="s">
        <v>3493</v>
      </c>
      <c r="D345" s="173" t="s">
        <v>3495</v>
      </c>
      <c r="E345" s="257">
        <v>41592</v>
      </c>
    </row>
    <row r="346" spans="1:5" x14ac:dyDescent="0.25">
      <c r="A346" s="57" t="s">
        <v>384</v>
      </c>
      <c r="B346" s="173" t="s">
        <v>9468</v>
      </c>
      <c r="C346" s="10" t="s">
        <v>166</v>
      </c>
      <c r="D346" s="173" t="s">
        <v>21</v>
      </c>
      <c r="E346" s="257">
        <v>41592</v>
      </c>
    </row>
    <row r="347" spans="1:5" x14ac:dyDescent="0.25">
      <c r="A347" s="57" t="s">
        <v>2562</v>
      </c>
      <c r="B347" s="173" t="s">
        <v>9912</v>
      </c>
      <c r="C347" s="10" t="s">
        <v>2442</v>
      </c>
      <c r="D347" s="173" t="s">
        <v>2444</v>
      </c>
      <c r="E347" s="257">
        <v>41592</v>
      </c>
    </row>
    <row r="348" spans="1:5" x14ac:dyDescent="0.25">
      <c r="A348" s="57" t="s">
        <v>17638</v>
      </c>
      <c r="B348" s="173" t="s">
        <v>17404</v>
      </c>
      <c r="C348" s="10" t="s">
        <v>167</v>
      </c>
      <c r="D348" s="173" t="s">
        <v>17402</v>
      </c>
      <c r="E348" s="257">
        <v>41607</v>
      </c>
    </row>
    <row r="349" spans="1:5" x14ac:dyDescent="0.25">
      <c r="A349" s="57" t="s">
        <v>8848</v>
      </c>
      <c r="B349" s="173" t="s">
        <v>11236</v>
      </c>
      <c r="C349" s="10" t="s">
        <v>6865</v>
      </c>
      <c r="D349" s="173" t="s">
        <v>6877</v>
      </c>
      <c r="E349" s="257">
        <v>41607</v>
      </c>
    </row>
    <row r="350" spans="1:5" x14ac:dyDescent="0.25">
      <c r="A350" s="57" t="s">
        <v>19342</v>
      </c>
      <c r="B350" s="173" t="s">
        <v>18726</v>
      </c>
      <c r="C350" s="10" t="s">
        <v>13772</v>
      </c>
      <c r="D350" s="173" t="s">
        <v>18723</v>
      </c>
      <c r="E350" s="257">
        <v>41607</v>
      </c>
    </row>
    <row r="351" spans="1:5" x14ac:dyDescent="0.25">
      <c r="A351" s="57" t="s">
        <v>3047</v>
      </c>
      <c r="B351" s="173" t="s">
        <v>9902</v>
      </c>
      <c r="C351" s="10" t="s">
        <v>2400</v>
      </c>
      <c r="D351" s="173" t="s">
        <v>2679</v>
      </c>
      <c r="E351" s="257">
        <v>41607</v>
      </c>
    </row>
    <row r="352" spans="1:5" x14ac:dyDescent="0.25">
      <c r="A352" s="57" t="s">
        <v>3041</v>
      </c>
      <c r="B352" s="173" t="s">
        <v>10017</v>
      </c>
      <c r="C352" s="10" t="s">
        <v>2690</v>
      </c>
      <c r="D352" s="173" t="s">
        <v>2728</v>
      </c>
      <c r="E352" s="257">
        <v>41614</v>
      </c>
    </row>
    <row r="353" spans="1:5" x14ac:dyDescent="0.25">
      <c r="A353" s="57" t="s">
        <v>10395</v>
      </c>
      <c r="B353" s="173" t="s">
        <v>10398</v>
      </c>
      <c r="C353" s="10" t="s">
        <v>3448</v>
      </c>
      <c r="D353" s="173" t="s">
        <v>6485</v>
      </c>
      <c r="E353" s="257">
        <v>41614</v>
      </c>
    </row>
    <row r="354" spans="1:5" x14ac:dyDescent="0.25">
      <c r="A354" s="57" t="s">
        <v>4895</v>
      </c>
      <c r="B354" s="173" t="s">
        <v>9916</v>
      </c>
      <c r="C354" s="10" t="s">
        <v>2470</v>
      </c>
      <c r="D354" s="173" t="s">
        <v>3887</v>
      </c>
      <c r="E354" s="257">
        <v>41614</v>
      </c>
    </row>
    <row r="355" spans="1:5" x14ac:dyDescent="0.25">
      <c r="A355" s="57" t="s">
        <v>15737</v>
      </c>
      <c r="B355" s="173" t="s">
        <v>11646</v>
      </c>
      <c r="C355" s="10" t="s">
        <v>8282</v>
      </c>
      <c r="D355" s="173" t="s">
        <v>8284</v>
      </c>
      <c r="E355" s="257">
        <v>41614</v>
      </c>
    </row>
    <row r="356" spans="1:5" x14ac:dyDescent="0.25">
      <c r="A356" s="57" t="s">
        <v>17528</v>
      </c>
      <c r="B356" s="173" t="s">
        <v>17312</v>
      </c>
      <c r="C356" s="10" t="s">
        <v>167</v>
      </c>
      <c r="D356" s="173" t="s">
        <v>17309</v>
      </c>
      <c r="E356" s="257">
        <v>41614</v>
      </c>
    </row>
    <row r="357" spans="1:5" x14ac:dyDescent="0.25">
      <c r="A357" s="57" t="s">
        <v>388</v>
      </c>
      <c r="B357" s="173" t="s">
        <v>9474</v>
      </c>
      <c r="C357" s="10" t="s">
        <v>172</v>
      </c>
      <c r="D357" s="173" t="s">
        <v>30</v>
      </c>
      <c r="E357" s="257">
        <v>41614</v>
      </c>
    </row>
    <row r="358" spans="1:5" x14ac:dyDescent="0.25">
      <c r="A358" s="57" t="s">
        <v>2921</v>
      </c>
      <c r="B358" s="173" t="s">
        <v>9989</v>
      </c>
      <c r="C358" s="10" t="s">
        <v>2630</v>
      </c>
      <c r="D358" s="173" t="s">
        <v>2635</v>
      </c>
      <c r="E358" s="257">
        <v>41621</v>
      </c>
    </row>
    <row r="359" spans="1:5" x14ac:dyDescent="0.25">
      <c r="A359" s="57" t="s">
        <v>7162</v>
      </c>
      <c r="B359" s="173" t="s">
        <v>10803</v>
      </c>
      <c r="C359" s="10" t="s">
        <v>5392</v>
      </c>
      <c r="D359" s="173" t="s">
        <v>5437</v>
      </c>
      <c r="E359" s="257">
        <v>41621</v>
      </c>
    </row>
    <row r="360" spans="1:5" x14ac:dyDescent="0.25">
      <c r="A360" s="57" t="s">
        <v>6822</v>
      </c>
      <c r="B360" s="173" t="s">
        <v>10807</v>
      </c>
      <c r="C360" s="10" t="s">
        <v>5392</v>
      </c>
      <c r="D360" s="173" t="s">
        <v>5442</v>
      </c>
      <c r="E360" s="257">
        <v>41621</v>
      </c>
    </row>
    <row r="361" spans="1:5" x14ac:dyDescent="0.25">
      <c r="A361" s="57" t="s">
        <v>2686</v>
      </c>
      <c r="B361" s="173" t="s">
        <v>9847</v>
      </c>
      <c r="C361" s="10" t="s">
        <v>116</v>
      </c>
      <c r="D361" s="173" t="s">
        <v>2233</v>
      </c>
      <c r="E361" s="257">
        <v>41649</v>
      </c>
    </row>
    <row r="362" spans="1:5" x14ac:dyDescent="0.25">
      <c r="A362" s="57" t="s">
        <v>17500</v>
      </c>
      <c r="B362" s="173" t="s">
        <v>16079</v>
      </c>
      <c r="C362" s="10" t="s">
        <v>13610</v>
      </c>
      <c r="D362" s="173" t="s">
        <v>16078</v>
      </c>
      <c r="E362" s="257">
        <v>41649</v>
      </c>
    </row>
    <row r="363" spans="1:5" x14ac:dyDescent="0.25">
      <c r="A363" s="57" t="s">
        <v>17497</v>
      </c>
      <c r="B363" s="173" t="s">
        <v>16077</v>
      </c>
      <c r="C363" s="10" t="s">
        <v>13610</v>
      </c>
      <c r="D363" s="173" t="s">
        <v>16074</v>
      </c>
      <c r="E363" s="257">
        <v>41649</v>
      </c>
    </row>
    <row r="364" spans="1:5" x14ac:dyDescent="0.25">
      <c r="A364" s="57" t="s">
        <v>17736</v>
      </c>
      <c r="B364" s="173" t="s">
        <v>16196</v>
      </c>
      <c r="C364" s="10" t="s">
        <v>13617</v>
      </c>
      <c r="D364" s="173" t="s">
        <v>16194</v>
      </c>
      <c r="E364" s="257">
        <v>41649</v>
      </c>
    </row>
    <row r="365" spans="1:5" x14ac:dyDescent="0.25">
      <c r="A365" s="57" t="s">
        <v>9301</v>
      </c>
      <c r="B365" s="173" t="s">
        <v>11637</v>
      </c>
      <c r="C365" s="10" t="s">
        <v>8250</v>
      </c>
      <c r="D365" s="173" t="s">
        <v>8252</v>
      </c>
      <c r="E365" s="257">
        <v>41649</v>
      </c>
    </row>
    <row r="366" spans="1:5" x14ac:dyDescent="0.25">
      <c r="A366" s="57" t="s">
        <v>2753</v>
      </c>
      <c r="B366" s="173" t="s">
        <v>9971</v>
      </c>
      <c r="C366" s="10" t="s">
        <v>2600</v>
      </c>
      <c r="D366" s="173" t="s">
        <v>2603</v>
      </c>
      <c r="E366" s="257">
        <v>41649</v>
      </c>
    </row>
    <row r="367" spans="1:5" x14ac:dyDescent="0.25">
      <c r="A367" s="257" t="s">
        <v>7807</v>
      </c>
      <c r="B367" s="257" t="s">
        <v>11016</v>
      </c>
      <c r="C367" s="257" t="s">
        <v>4728</v>
      </c>
      <c r="D367" s="257" t="s">
        <v>6098</v>
      </c>
      <c r="E367" s="257">
        <v>41656</v>
      </c>
    </row>
    <row r="368" spans="1:5" x14ac:dyDescent="0.25">
      <c r="A368" s="257" t="s">
        <v>17634</v>
      </c>
      <c r="B368" s="257" t="s">
        <v>17364</v>
      </c>
      <c r="C368" s="257" t="s">
        <v>167</v>
      </c>
      <c r="D368" s="257" t="s">
        <v>17361</v>
      </c>
      <c r="E368" s="257">
        <v>41656</v>
      </c>
    </row>
    <row r="369" spans="1:5" x14ac:dyDescent="0.25">
      <c r="A369" s="257" t="s">
        <v>15061</v>
      </c>
      <c r="B369" s="257" t="s">
        <v>11507</v>
      </c>
      <c r="C369" s="257" t="s">
        <v>7686</v>
      </c>
      <c r="D369" s="257" t="s">
        <v>7688</v>
      </c>
      <c r="E369" s="257">
        <v>41656</v>
      </c>
    </row>
    <row r="370" spans="1:5" x14ac:dyDescent="0.25">
      <c r="A370" s="57" t="s">
        <v>19625</v>
      </c>
      <c r="B370" s="359" t="s">
        <v>17909</v>
      </c>
      <c r="C370" s="10" t="s">
        <v>13787</v>
      </c>
      <c r="D370" s="57" t="s">
        <v>18348</v>
      </c>
      <c r="E370" s="257">
        <v>41663</v>
      </c>
    </row>
    <row r="371" spans="1:5" x14ac:dyDescent="0.25">
      <c r="A371" s="57" t="s">
        <v>9299</v>
      </c>
      <c r="B371" s="359" t="s">
        <v>11548</v>
      </c>
      <c r="C371" s="10" t="s">
        <v>7834</v>
      </c>
      <c r="D371" s="57" t="s">
        <v>7836</v>
      </c>
      <c r="E371" s="257">
        <v>41670</v>
      </c>
    </row>
    <row r="372" spans="1:5" x14ac:dyDescent="0.25">
      <c r="A372" s="57" t="s">
        <v>13171</v>
      </c>
      <c r="B372" s="359" t="s">
        <v>11701</v>
      </c>
      <c r="C372" s="10" t="s">
        <v>8702</v>
      </c>
      <c r="D372" s="57" t="s">
        <v>8704</v>
      </c>
      <c r="E372" s="257">
        <v>41670</v>
      </c>
    </row>
    <row r="373" spans="1:5" x14ac:dyDescent="0.25">
      <c r="A373" s="57" t="s">
        <v>12614</v>
      </c>
      <c r="B373" s="359" t="s">
        <v>11638</v>
      </c>
      <c r="C373" s="10" t="s">
        <v>1603</v>
      </c>
      <c r="D373" s="57" t="s">
        <v>8256</v>
      </c>
      <c r="E373" s="257">
        <v>41670</v>
      </c>
    </row>
    <row r="374" spans="1:5" x14ac:dyDescent="0.25">
      <c r="A374" s="57" t="s">
        <v>4904</v>
      </c>
      <c r="B374" s="359" t="s">
        <v>10233</v>
      </c>
      <c r="C374" s="10" t="s">
        <v>3187</v>
      </c>
      <c r="D374" s="57" t="s">
        <v>3224</v>
      </c>
      <c r="E374" s="257">
        <v>41670</v>
      </c>
    </row>
    <row r="375" spans="1:5" x14ac:dyDescent="0.25">
      <c r="A375" s="57" t="s">
        <v>13168</v>
      </c>
      <c r="B375" s="359" t="s">
        <v>11671</v>
      </c>
      <c r="C375" s="10" t="s">
        <v>8611</v>
      </c>
      <c r="D375" s="57" t="s">
        <v>12761</v>
      </c>
      <c r="E375" s="257">
        <v>41684</v>
      </c>
    </row>
    <row r="376" spans="1:5" x14ac:dyDescent="0.25">
      <c r="A376" s="57" t="s">
        <v>7480</v>
      </c>
      <c r="B376" s="359" t="s">
        <v>10220</v>
      </c>
      <c r="C376" s="10" t="s">
        <v>3187</v>
      </c>
      <c r="D376" s="57" t="s">
        <v>14886</v>
      </c>
      <c r="E376" s="257">
        <v>41684</v>
      </c>
    </row>
    <row r="377" spans="1:5" x14ac:dyDescent="0.25">
      <c r="A377" s="57" t="s">
        <v>20077</v>
      </c>
      <c r="B377" s="359" t="s">
        <v>18696</v>
      </c>
      <c r="C377" s="10" t="s">
        <v>2361</v>
      </c>
      <c r="D377" s="57" t="s">
        <v>18695</v>
      </c>
      <c r="E377" s="257">
        <v>41684</v>
      </c>
    </row>
    <row r="378" spans="1:5" x14ac:dyDescent="0.25">
      <c r="A378" s="57" t="s">
        <v>9174</v>
      </c>
      <c r="B378" s="359" t="s">
        <v>10599</v>
      </c>
      <c r="C378" s="10" t="s">
        <v>4731</v>
      </c>
      <c r="D378" s="57" t="s">
        <v>4822</v>
      </c>
      <c r="E378" s="257">
        <v>41684</v>
      </c>
    </row>
    <row r="379" spans="1:5" x14ac:dyDescent="0.25">
      <c r="A379" s="57" t="s">
        <v>11681</v>
      </c>
      <c r="B379" s="359" t="s">
        <v>11684</v>
      </c>
      <c r="C379" s="10" t="s">
        <v>8644</v>
      </c>
      <c r="D379" s="57" t="s">
        <v>8646</v>
      </c>
      <c r="E379" s="257">
        <v>41684</v>
      </c>
    </row>
    <row r="380" spans="1:5" x14ac:dyDescent="0.25">
      <c r="A380" s="57" t="s">
        <v>19387</v>
      </c>
      <c r="B380" s="359" t="s">
        <v>17316</v>
      </c>
      <c r="C380" s="10" t="s">
        <v>167</v>
      </c>
      <c r="D380" s="57" t="s">
        <v>17314</v>
      </c>
      <c r="E380" s="257">
        <v>41684</v>
      </c>
    </row>
    <row r="381" spans="1:5" x14ac:dyDescent="0.25">
      <c r="A381" s="57" t="s">
        <v>6280</v>
      </c>
      <c r="B381" s="359" t="s">
        <v>10896</v>
      </c>
      <c r="C381" s="10" t="s">
        <v>1710</v>
      </c>
      <c r="D381" s="57" t="s">
        <v>5847</v>
      </c>
      <c r="E381" s="257">
        <v>41684</v>
      </c>
    </row>
    <row r="382" spans="1:5" x14ac:dyDescent="0.25">
      <c r="A382" s="57" t="s">
        <v>4136</v>
      </c>
      <c r="B382" s="359" t="s">
        <v>10261</v>
      </c>
      <c r="C382" s="10" t="s">
        <v>3262</v>
      </c>
      <c r="D382" s="57" t="s">
        <v>3264</v>
      </c>
      <c r="E382" s="257">
        <v>41684</v>
      </c>
    </row>
    <row r="383" spans="1:5" x14ac:dyDescent="0.25">
      <c r="A383" s="57" t="s">
        <v>6459</v>
      </c>
      <c r="B383" s="359" t="s">
        <v>9689</v>
      </c>
      <c r="C383" s="10" t="s">
        <v>1808</v>
      </c>
      <c r="D383" s="57" t="s">
        <v>4351</v>
      </c>
      <c r="E383" s="257">
        <v>41691</v>
      </c>
    </row>
    <row r="384" spans="1:5" x14ac:dyDescent="0.25">
      <c r="A384" s="57" t="s">
        <v>6165</v>
      </c>
      <c r="B384" s="359" t="s">
        <v>10888</v>
      </c>
      <c r="C384" s="10" t="s">
        <v>1710</v>
      </c>
      <c r="D384" s="57" t="s">
        <v>5838</v>
      </c>
      <c r="E384" s="257">
        <v>41691</v>
      </c>
    </row>
    <row r="385" spans="1:5" x14ac:dyDescent="0.25">
      <c r="A385" s="57" t="s">
        <v>5064</v>
      </c>
      <c r="B385" s="359" t="s">
        <v>10265</v>
      </c>
      <c r="C385" s="10" t="s">
        <v>3269</v>
      </c>
      <c r="D385" s="57" t="s">
        <v>3271</v>
      </c>
      <c r="E385" s="257">
        <v>41691</v>
      </c>
    </row>
    <row r="386" spans="1:5" x14ac:dyDescent="0.25">
      <c r="A386" s="57" t="s">
        <v>19818</v>
      </c>
      <c r="B386" s="359" t="s">
        <v>10684</v>
      </c>
      <c r="C386" s="10" t="s">
        <v>2563</v>
      </c>
      <c r="D386" s="57" t="s">
        <v>5254</v>
      </c>
      <c r="E386" s="257">
        <v>41691</v>
      </c>
    </row>
    <row r="387" spans="1:5" x14ac:dyDescent="0.25">
      <c r="A387" s="57" t="s">
        <v>7953</v>
      </c>
      <c r="B387" s="359" t="s">
        <v>11196</v>
      </c>
      <c r="C387" s="10" t="s">
        <v>2438</v>
      </c>
      <c r="D387" s="57" t="s">
        <v>6713</v>
      </c>
      <c r="E387" s="257">
        <v>41698</v>
      </c>
    </row>
    <row r="388" spans="1:5" x14ac:dyDescent="0.25">
      <c r="A388" s="57" t="s">
        <v>19875</v>
      </c>
      <c r="B388" s="359" t="s">
        <v>17397</v>
      </c>
      <c r="C388" s="10" t="s">
        <v>167</v>
      </c>
      <c r="D388" s="57" t="s">
        <v>17394</v>
      </c>
      <c r="E388" s="257">
        <v>41698</v>
      </c>
    </row>
    <row r="389" spans="1:5" x14ac:dyDescent="0.25">
      <c r="A389" s="57" t="s">
        <v>5202</v>
      </c>
      <c r="B389" s="359" t="s">
        <v>9755</v>
      </c>
      <c r="C389" s="10" t="s">
        <v>1901</v>
      </c>
      <c r="D389" s="57" t="s">
        <v>3863</v>
      </c>
      <c r="E389" s="257">
        <v>41698</v>
      </c>
    </row>
    <row r="390" spans="1:5" x14ac:dyDescent="0.25">
      <c r="A390" s="57" t="s">
        <v>20020</v>
      </c>
      <c r="B390" s="359" t="s">
        <v>17415</v>
      </c>
      <c r="C390" s="10" t="s">
        <v>167</v>
      </c>
      <c r="D390" s="57" t="s">
        <v>17413</v>
      </c>
      <c r="E390" s="257">
        <v>41698</v>
      </c>
    </row>
    <row r="391" spans="1:5" x14ac:dyDescent="0.25">
      <c r="A391" s="57" t="s">
        <v>7191</v>
      </c>
      <c r="B391" s="359" t="s">
        <v>11166</v>
      </c>
      <c r="C391" s="10" t="s">
        <v>4732</v>
      </c>
      <c r="D391" s="57" t="s">
        <v>6576</v>
      </c>
      <c r="E391" s="257">
        <v>41698</v>
      </c>
    </row>
    <row r="392" spans="1:5" x14ac:dyDescent="0.25">
      <c r="A392" s="57" t="s">
        <v>7190</v>
      </c>
      <c r="B392" s="359" t="s">
        <v>11154</v>
      </c>
      <c r="C392" s="10" t="s">
        <v>4732</v>
      </c>
      <c r="D392" s="57" t="s">
        <v>6563</v>
      </c>
      <c r="E392" s="257">
        <v>41698</v>
      </c>
    </row>
    <row r="393" spans="1:5" x14ac:dyDescent="0.25">
      <c r="A393" s="57" t="s">
        <v>5924</v>
      </c>
      <c r="B393" s="359" t="s">
        <v>9585</v>
      </c>
      <c r="C393" s="10" t="s">
        <v>1633</v>
      </c>
      <c r="D393" s="57" t="s">
        <v>4277</v>
      </c>
      <c r="E393" s="257">
        <v>41698</v>
      </c>
    </row>
    <row r="394" spans="1:5" x14ac:dyDescent="0.25">
      <c r="A394" s="57" t="s">
        <v>13098</v>
      </c>
      <c r="B394" s="359" t="s">
        <v>11144</v>
      </c>
      <c r="C394" s="10" t="s">
        <v>4732</v>
      </c>
      <c r="D394" s="57" t="s">
        <v>6551</v>
      </c>
      <c r="E394" s="257">
        <v>41698</v>
      </c>
    </row>
    <row r="395" spans="1:5" x14ac:dyDescent="0.25">
      <c r="A395" s="57" t="s">
        <v>7188</v>
      </c>
      <c r="B395" s="359" t="s">
        <v>11136</v>
      </c>
      <c r="C395" s="10" t="s">
        <v>4732</v>
      </c>
      <c r="D395" s="57" t="s">
        <v>6540</v>
      </c>
      <c r="E395" s="257">
        <v>41698</v>
      </c>
    </row>
    <row r="396" spans="1:5" x14ac:dyDescent="0.25">
      <c r="A396" s="57" t="s">
        <v>6161</v>
      </c>
      <c r="B396" s="359" t="s">
        <v>10825</v>
      </c>
      <c r="C396" s="10" t="s">
        <v>5392</v>
      </c>
      <c r="D396" s="57" t="s">
        <v>5468</v>
      </c>
      <c r="E396" s="257">
        <v>41698</v>
      </c>
    </row>
    <row r="397" spans="1:5" x14ac:dyDescent="0.25">
      <c r="A397" s="57" t="s">
        <v>19880</v>
      </c>
      <c r="B397" s="359" t="s">
        <v>17419</v>
      </c>
      <c r="C397" s="10" t="s">
        <v>167</v>
      </c>
      <c r="D397" s="57" t="s">
        <v>17416</v>
      </c>
      <c r="E397" s="257">
        <v>41698</v>
      </c>
    </row>
    <row r="398" spans="1:5" x14ac:dyDescent="0.25">
      <c r="A398" s="57" t="s">
        <v>7186</v>
      </c>
      <c r="B398" s="359" t="s">
        <v>11127</v>
      </c>
      <c r="C398" s="10" t="s">
        <v>4732</v>
      </c>
      <c r="D398" s="57" t="s">
        <v>6527</v>
      </c>
      <c r="E398" s="257">
        <v>41698</v>
      </c>
    </row>
    <row r="399" spans="1:5" x14ac:dyDescent="0.25">
      <c r="A399" s="57" t="s">
        <v>17616</v>
      </c>
      <c r="B399" s="359" t="s">
        <v>16138</v>
      </c>
      <c r="C399" s="10" t="s">
        <v>163</v>
      </c>
      <c r="D399" s="57" t="s">
        <v>16136</v>
      </c>
      <c r="E399" s="257">
        <v>41698</v>
      </c>
    </row>
    <row r="400" spans="1:5" x14ac:dyDescent="0.25">
      <c r="A400" s="57" t="s">
        <v>19871</v>
      </c>
      <c r="B400" s="359" t="s">
        <v>17378</v>
      </c>
      <c r="C400" s="10" t="s">
        <v>167</v>
      </c>
      <c r="D400" s="57" t="s">
        <v>17375</v>
      </c>
      <c r="E400" s="257">
        <v>41698</v>
      </c>
    </row>
    <row r="401" spans="1:5" x14ac:dyDescent="0.25">
      <c r="A401" s="57" t="s">
        <v>2144</v>
      </c>
      <c r="B401" s="359" t="s">
        <v>9770</v>
      </c>
      <c r="C401" s="10" t="s">
        <v>1098</v>
      </c>
      <c r="D401" s="57" t="s">
        <v>1928</v>
      </c>
      <c r="E401" s="257">
        <v>41698</v>
      </c>
    </row>
    <row r="402" spans="1:5" x14ac:dyDescent="0.25">
      <c r="A402" s="57" t="s">
        <v>19428</v>
      </c>
      <c r="B402" s="359" t="s">
        <v>18888</v>
      </c>
      <c r="C402" s="10" t="s">
        <v>1898</v>
      </c>
      <c r="D402" s="57" t="s">
        <v>18886</v>
      </c>
      <c r="E402" s="257">
        <v>41698</v>
      </c>
    </row>
    <row r="403" spans="1:5" x14ac:dyDescent="0.25">
      <c r="A403" s="57" t="s">
        <v>1199</v>
      </c>
      <c r="B403" s="359" t="s">
        <v>9583</v>
      </c>
      <c r="C403" s="10" t="s">
        <v>1631</v>
      </c>
      <c r="D403" s="57" t="s">
        <v>1210</v>
      </c>
      <c r="E403" s="257">
        <v>41698</v>
      </c>
    </row>
    <row r="404" spans="1:5" x14ac:dyDescent="0.25">
      <c r="A404" s="57" t="s">
        <v>19549</v>
      </c>
      <c r="B404" s="359" t="s">
        <v>17370</v>
      </c>
      <c r="C404" s="10" t="s">
        <v>167</v>
      </c>
      <c r="D404" s="57" t="s">
        <v>17368</v>
      </c>
      <c r="E404" s="257">
        <v>41698</v>
      </c>
    </row>
    <row r="405" spans="1:5" x14ac:dyDescent="0.25">
      <c r="A405" s="57" t="s">
        <v>2342</v>
      </c>
      <c r="B405" s="359" t="s">
        <v>9826</v>
      </c>
      <c r="C405" s="10" t="s">
        <v>116</v>
      </c>
      <c r="D405" s="57" t="s">
        <v>2201</v>
      </c>
      <c r="E405" s="257">
        <v>41698</v>
      </c>
    </row>
    <row r="406" spans="1:5" x14ac:dyDescent="0.25">
      <c r="A406" s="57" t="s">
        <v>2343</v>
      </c>
      <c r="B406" s="359" t="s">
        <v>9828</v>
      </c>
      <c r="C406" s="10" t="s">
        <v>116</v>
      </c>
      <c r="D406" s="57" t="s">
        <v>14654</v>
      </c>
      <c r="E406" s="257">
        <v>41698</v>
      </c>
    </row>
    <row r="407" spans="1:5" x14ac:dyDescent="0.25">
      <c r="A407" s="57" t="s">
        <v>20320</v>
      </c>
      <c r="B407" s="359" t="s">
        <v>18678</v>
      </c>
      <c r="C407" s="10" t="s">
        <v>13698</v>
      </c>
      <c r="D407" s="57" t="s">
        <v>20321</v>
      </c>
      <c r="E407" s="257">
        <v>41726</v>
      </c>
    </row>
    <row r="408" spans="1:5" x14ac:dyDescent="0.25">
      <c r="A408" s="57" t="s">
        <v>1704</v>
      </c>
      <c r="B408" s="359" t="s">
        <v>9618</v>
      </c>
      <c r="C408" s="10" t="s">
        <v>1703</v>
      </c>
      <c r="D408" s="57" t="s">
        <v>1219</v>
      </c>
      <c r="E408" s="257">
        <v>41726</v>
      </c>
    </row>
    <row r="409" spans="1:5" x14ac:dyDescent="0.25">
      <c r="A409" s="57" t="s">
        <v>7783</v>
      </c>
      <c r="B409" s="359" t="s">
        <v>10207</v>
      </c>
      <c r="C409" s="10" t="s">
        <v>3187</v>
      </c>
      <c r="D409" s="57" t="s">
        <v>3200</v>
      </c>
      <c r="E409" s="257">
        <v>41726</v>
      </c>
    </row>
    <row r="410" spans="1:5" x14ac:dyDescent="0.25">
      <c r="A410" s="57" t="s">
        <v>5333</v>
      </c>
      <c r="B410" s="359" t="s">
        <v>10331</v>
      </c>
      <c r="C410" s="10" t="s">
        <v>3493</v>
      </c>
      <c r="D410" s="57" t="s">
        <v>3499</v>
      </c>
      <c r="E410" s="257">
        <v>41726</v>
      </c>
    </row>
    <row r="411" spans="1:5" x14ac:dyDescent="0.25">
      <c r="A411" s="57" t="s">
        <v>22811</v>
      </c>
      <c r="B411" s="359" t="s">
        <v>22691</v>
      </c>
      <c r="C411" s="10" t="s">
        <v>13675</v>
      </c>
      <c r="D411" s="57" t="s">
        <v>22705</v>
      </c>
      <c r="E411" s="257">
        <v>41726</v>
      </c>
    </row>
    <row r="412" spans="1:5" x14ac:dyDescent="0.25">
      <c r="A412" s="57" t="s">
        <v>1342</v>
      </c>
      <c r="B412" s="359" t="s">
        <v>9472</v>
      </c>
      <c r="C412" s="10" t="s">
        <v>170</v>
      </c>
      <c r="D412" s="57" t="s">
        <v>1344</v>
      </c>
      <c r="E412" s="257">
        <v>41726</v>
      </c>
    </row>
    <row r="413" spans="1:5" x14ac:dyDescent="0.25">
      <c r="A413" s="57" t="s">
        <v>432</v>
      </c>
      <c r="B413" s="359" t="s">
        <v>9540</v>
      </c>
      <c r="C413" s="10" t="s">
        <v>116</v>
      </c>
      <c r="D413" s="57" t="s">
        <v>277</v>
      </c>
      <c r="E413" s="257">
        <v>41726</v>
      </c>
    </row>
    <row r="414" spans="1:5" x14ac:dyDescent="0.25">
      <c r="A414" s="57" t="s">
        <v>2114</v>
      </c>
      <c r="B414" s="359" t="s">
        <v>9693</v>
      </c>
      <c r="C414" s="10" t="s">
        <v>1811</v>
      </c>
      <c r="D414" s="57" t="s">
        <v>1015</v>
      </c>
      <c r="E414" s="257">
        <v>41726</v>
      </c>
    </row>
    <row r="415" spans="1:5" x14ac:dyDescent="0.25">
      <c r="A415" s="57" t="s">
        <v>386</v>
      </c>
      <c r="B415" s="359" t="s">
        <v>9471</v>
      </c>
      <c r="C415" s="10" t="s">
        <v>169</v>
      </c>
      <c r="D415" s="57" t="s">
        <v>1338</v>
      </c>
      <c r="E415" s="257">
        <v>41726</v>
      </c>
    </row>
    <row r="416" spans="1:5" x14ac:dyDescent="0.25">
      <c r="A416" s="57" t="s">
        <v>7166</v>
      </c>
      <c r="B416" s="359" t="s">
        <v>10871</v>
      </c>
      <c r="C416" s="10" t="s">
        <v>166</v>
      </c>
      <c r="D416" s="57" t="s">
        <v>5581</v>
      </c>
      <c r="E416" s="257">
        <v>41726</v>
      </c>
    </row>
    <row r="417" spans="1:5" x14ac:dyDescent="0.25">
      <c r="A417" s="57" t="s">
        <v>15439</v>
      </c>
      <c r="B417" s="359" t="s">
        <v>12930</v>
      </c>
      <c r="C417" s="10" t="s">
        <v>168</v>
      </c>
      <c r="D417" s="57" t="s">
        <v>12928</v>
      </c>
      <c r="E417" s="257">
        <v>41726</v>
      </c>
    </row>
    <row r="418" spans="1:5" x14ac:dyDescent="0.25">
      <c r="A418" s="57" t="s">
        <v>382</v>
      </c>
      <c r="B418" s="359" t="s">
        <v>9466</v>
      </c>
      <c r="C418" s="10" t="s">
        <v>1322</v>
      </c>
      <c r="D418" s="57" t="s">
        <v>335</v>
      </c>
      <c r="E418" s="257">
        <v>41726</v>
      </c>
    </row>
    <row r="419" spans="1:5" x14ac:dyDescent="0.25">
      <c r="A419" s="57" t="s">
        <v>377</v>
      </c>
      <c r="B419" s="359" t="s">
        <v>9461</v>
      </c>
      <c r="C419" s="10" t="s">
        <v>160</v>
      </c>
      <c r="D419" s="57" t="s">
        <v>1306</v>
      </c>
      <c r="E419" s="257">
        <v>41726</v>
      </c>
    </row>
    <row r="420" spans="1:5" x14ac:dyDescent="0.25">
      <c r="A420" s="57" t="s">
        <v>20052</v>
      </c>
      <c r="B420" s="359" t="s">
        <v>17842</v>
      </c>
      <c r="C420" s="10" t="s">
        <v>2392</v>
      </c>
      <c r="D420" s="57" t="s">
        <v>18302</v>
      </c>
      <c r="E420" s="257">
        <v>41726</v>
      </c>
    </row>
    <row r="421" spans="1:5" x14ac:dyDescent="0.25">
      <c r="A421" s="57" t="s">
        <v>381</v>
      </c>
      <c r="B421" s="359" t="s">
        <v>9465</v>
      </c>
      <c r="C421" s="10" t="s">
        <v>164</v>
      </c>
      <c r="D421" s="57" t="s">
        <v>17</v>
      </c>
      <c r="E421" s="257">
        <v>41726</v>
      </c>
    </row>
    <row r="422" spans="1:5" x14ac:dyDescent="0.25">
      <c r="A422" s="57" t="s">
        <v>378</v>
      </c>
      <c r="B422" s="359" t="s">
        <v>9462</v>
      </c>
      <c r="C422" s="10" t="s">
        <v>161</v>
      </c>
      <c r="D422" s="57" t="s">
        <v>12</v>
      </c>
      <c r="E422" s="257">
        <v>41726</v>
      </c>
    </row>
    <row r="423" spans="1:5" x14ac:dyDescent="0.25">
      <c r="A423" s="57" t="s">
        <v>4749</v>
      </c>
      <c r="B423" s="359" t="s">
        <v>10413</v>
      </c>
      <c r="C423" s="10" t="s">
        <v>2105</v>
      </c>
      <c r="D423" s="57" t="s">
        <v>20432</v>
      </c>
      <c r="E423" s="257">
        <v>41733</v>
      </c>
    </row>
    <row r="424" spans="1:5" x14ac:dyDescent="0.25">
      <c r="A424" s="57" t="s">
        <v>5800</v>
      </c>
      <c r="B424" s="359" t="s">
        <v>10556</v>
      </c>
      <c r="C424" s="10" t="s">
        <v>2093</v>
      </c>
      <c r="D424" s="57" t="s">
        <v>4767</v>
      </c>
      <c r="E424" s="257">
        <v>41733</v>
      </c>
    </row>
    <row r="425" spans="1:5" x14ac:dyDescent="0.25">
      <c r="A425" s="57" t="s">
        <v>15192</v>
      </c>
      <c r="B425" s="359" t="s">
        <v>12252</v>
      </c>
      <c r="C425" s="10" t="s">
        <v>12247</v>
      </c>
      <c r="D425" s="57" t="s">
        <v>12249</v>
      </c>
      <c r="E425" s="257">
        <v>41733</v>
      </c>
    </row>
    <row r="426" spans="1:5" x14ac:dyDescent="0.25">
      <c r="A426" s="57" t="s">
        <v>19974</v>
      </c>
      <c r="B426" s="359" t="s">
        <v>19804</v>
      </c>
      <c r="C426" s="10" t="s">
        <v>13761</v>
      </c>
      <c r="D426" s="57" t="s">
        <v>19802</v>
      </c>
      <c r="E426" s="257">
        <v>41733</v>
      </c>
    </row>
    <row r="427" spans="1:5" x14ac:dyDescent="0.25">
      <c r="A427" s="57" t="s">
        <v>5937</v>
      </c>
      <c r="B427" s="359" t="s">
        <v>9996</v>
      </c>
      <c r="C427" s="10" t="s">
        <v>2906</v>
      </c>
      <c r="D427" s="57" t="s">
        <v>2700</v>
      </c>
      <c r="E427" s="257">
        <v>41740</v>
      </c>
    </row>
    <row r="428" spans="1:5" x14ac:dyDescent="0.25">
      <c r="A428" s="57" t="s">
        <v>6268</v>
      </c>
      <c r="B428" s="359" t="s">
        <v>10882</v>
      </c>
      <c r="C428" s="10" t="s">
        <v>1710</v>
      </c>
      <c r="D428" s="57" t="s">
        <v>5829</v>
      </c>
      <c r="E428" s="257">
        <v>41740</v>
      </c>
    </row>
    <row r="429" spans="1:5" x14ac:dyDescent="0.25">
      <c r="A429" s="57" t="s">
        <v>12006</v>
      </c>
      <c r="B429" s="359" t="s">
        <v>10191</v>
      </c>
      <c r="C429" s="10" t="s">
        <v>5401</v>
      </c>
      <c r="D429" s="57" t="s">
        <v>3136</v>
      </c>
      <c r="E429" s="257">
        <v>41740</v>
      </c>
    </row>
    <row r="430" spans="1:5" x14ac:dyDescent="0.25">
      <c r="A430" s="57" t="s">
        <v>15188</v>
      </c>
      <c r="B430" s="359" t="s">
        <v>11691</v>
      </c>
      <c r="C430" s="10" t="s">
        <v>8672</v>
      </c>
      <c r="D430" s="57" t="s">
        <v>8674</v>
      </c>
      <c r="E430" s="257">
        <v>41740</v>
      </c>
    </row>
    <row r="431" spans="1:5" x14ac:dyDescent="0.25">
      <c r="A431" s="57" t="s">
        <v>1187</v>
      </c>
      <c r="B431" s="359" t="s">
        <v>9598</v>
      </c>
      <c r="C431" s="10" t="s">
        <v>1660</v>
      </c>
      <c r="D431" s="57" t="s">
        <v>1222</v>
      </c>
      <c r="E431" s="257">
        <v>41740</v>
      </c>
    </row>
    <row r="432" spans="1:5" x14ac:dyDescent="0.25">
      <c r="A432" s="57" t="s">
        <v>1267</v>
      </c>
      <c r="B432" s="359" t="s">
        <v>9617</v>
      </c>
      <c r="C432" s="10" t="s">
        <v>1698</v>
      </c>
      <c r="D432" s="57" t="s">
        <v>1211</v>
      </c>
      <c r="E432" s="257">
        <v>41740</v>
      </c>
    </row>
    <row r="433" spans="1:5" x14ac:dyDescent="0.25">
      <c r="A433" s="57" t="s">
        <v>1202</v>
      </c>
      <c r="B433" s="359" t="s">
        <v>9596</v>
      </c>
      <c r="C433" s="10" t="s">
        <v>1652</v>
      </c>
      <c r="D433" s="57" t="s">
        <v>1223</v>
      </c>
      <c r="E433" s="257">
        <v>41740</v>
      </c>
    </row>
    <row r="434" spans="1:5" x14ac:dyDescent="0.25">
      <c r="A434" s="57" t="s">
        <v>1262</v>
      </c>
      <c r="B434" s="359" t="s">
        <v>9651</v>
      </c>
      <c r="C434" s="10" t="s">
        <v>162</v>
      </c>
      <c r="D434" s="57" t="s">
        <v>962</v>
      </c>
      <c r="E434" s="257">
        <v>41740</v>
      </c>
    </row>
    <row r="435" spans="1:5" x14ac:dyDescent="0.25">
      <c r="A435" s="57" t="s">
        <v>1656</v>
      </c>
      <c r="B435" s="359" t="s">
        <v>9597</v>
      </c>
      <c r="C435" s="10" t="s">
        <v>1655</v>
      </c>
      <c r="D435" s="57" t="s">
        <v>875</v>
      </c>
      <c r="E435" s="257">
        <v>41740</v>
      </c>
    </row>
    <row r="436" spans="1:5" x14ac:dyDescent="0.25">
      <c r="A436" s="57" t="s">
        <v>5268</v>
      </c>
      <c r="B436" s="359" t="s">
        <v>9602</v>
      </c>
      <c r="C436" s="10" t="s">
        <v>1664</v>
      </c>
      <c r="D436" s="57" t="s">
        <v>1240</v>
      </c>
      <c r="E436" s="257">
        <v>41740</v>
      </c>
    </row>
    <row r="437" spans="1:5" x14ac:dyDescent="0.25">
      <c r="A437" s="57" t="s">
        <v>387</v>
      </c>
      <c r="B437" s="359" t="s">
        <v>9473</v>
      </c>
      <c r="C437" s="10" t="s">
        <v>171</v>
      </c>
      <c r="D437" s="57" t="s">
        <v>28</v>
      </c>
      <c r="E437" s="257">
        <v>41740</v>
      </c>
    </row>
    <row r="438" spans="1:5" x14ac:dyDescent="0.25">
      <c r="A438" s="57" t="s">
        <v>2615</v>
      </c>
      <c r="B438" s="359" t="s">
        <v>9798</v>
      </c>
      <c r="C438" s="10" t="s">
        <v>2036</v>
      </c>
      <c r="D438" s="57" t="s">
        <v>2058</v>
      </c>
      <c r="E438" s="257">
        <v>41740</v>
      </c>
    </row>
    <row r="439" spans="1:5" x14ac:dyDescent="0.25">
      <c r="A439" s="57" t="s">
        <v>380</v>
      </c>
      <c r="B439" s="359" t="s">
        <v>9464</v>
      </c>
      <c r="C439" s="10" t="s">
        <v>163</v>
      </c>
      <c r="D439" s="57" t="s">
        <v>15</v>
      </c>
      <c r="E439" s="257">
        <v>41740</v>
      </c>
    </row>
    <row r="440" spans="1:5" x14ac:dyDescent="0.25">
      <c r="A440" s="57" t="s">
        <v>2656</v>
      </c>
      <c r="B440" s="359" t="s">
        <v>9936</v>
      </c>
      <c r="C440" s="10" t="s">
        <v>2527</v>
      </c>
      <c r="D440" s="57" t="s">
        <v>2529</v>
      </c>
      <c r="E440" s="257">
        <v>41740</v>
      </c>
    </row>
    <row r="441" spans="1:5" x14ac:dyDescent="0.25">
      <c r="A441" s="57" t="s">
        <v>4569</v>
      </c>
      <c r="B441" s="359" t="s">
        <v>10197</v>
      </c>
      <c r="C441" s="10" t="s">
        <v>3187</v>
      </c>
      <c r="D441" s="57" t="s">
        <v>3189</v>
      </c>
      <c r="E441" s="257">
        <v>41740</v>
      </c>
    </row>
    <row r="442" spans="1:5" x14ac:dyDescent="0.25">
      <c r="A442" s="57" t="s">
        <v>7369</v>
      </c>
      <c r="B442" s="359" t="s">
        <v>10867</v>
      </c>
      <c r="C442" s="10" t="s">
        <v>166</v>
      </c>
      <c r="D442" s="57" t="s">
        <v>5575</v>
      </c>
      <c r="E442" s="257">
        <v>41740</v>
      </c>
    </row>
    <row r="443" spans="1:5" x14ac:dyDescent="0.25">
      <c r="A443" s="57" t="s">
        <v>6818</v>
      </c>
      <c r="B443" s="359" t="s">
        <v>10701</v>
      </c>
      <c r="C443" s="10" t="s">
        <v>169</v>
      </c>
      <c r="D443" s="57" t="s">
        <v>5305</v>
      </c>
      <c r="E443" s="257">
        <v>41740</v>
      </c>
    </row>
    <row r="444" spans="1:5" x14ac:dyDescent="0.25">
      <c r="A444" s="57" t="s">
        <v>2364</v>
      </c>
      <c r="B444" s="359" t="s">
        <v>9864</v>
      </c>
      <c r="C444" s="10" t="s">
        <v>116</v>
      </c>
      <c r="D444" s="57" t="s">
        <v>15132</v>
      </c>
      <c r="E444" s="257">
        <v>41740</v>
      </c>
    </row>
    <row r="445" spans="1:5" x14ac:dyDescent="0.25">
      <c r="A445" s="57" t="s">
        <v>7473</v>
      </c>
      <c r="B445" s="359" t="s">
        <v>9621</v>
      </c>
      <c r="C445" s="10" t="s">
        <v>1712</v>
      </c>
      <c r="D445" s="57" t="s">
        <v>1234</v>
      </c>
      <c r="E445" s="257">
        <v>41740</v>
      </c>
    </row>
    <row r="446" spans="1:5" x14ac:dyDescent="0.25">
      <c r="A446" s="57" t="s">
        <v>9252</v>
      </c>
      <c r="B446" s="359" t="s">
        <v>10902</v>
      </c>
      <c r="C446" s="10" t="s">
        <v>2302</v>
      </c>
      <c r="D446" s="57" t="s">
        <v>8516</v>
      </c>
      <c r="E446" s="257">
        <v>41746</v>
      </c>
    </row>
    <row r="447" spans="1:5" x14ac:dyDescent="0.25">
      <c r="A447" s="57" t="s">
        <v>19627</v>
      </c>
      <c r="B447" s="359" t="s">
        <v>18689</v>
      </c>
      <c r="C447" s="10" t="s">
        <v>13698</v>
      </c>
      <c r="D447" s="57" t="s">
        <v>18687</v>
      </c>
      <c r="E447" s="257">
        <v>41746</v>
      </c>
    </row>
    <row r="448" spans="1:5" x14ac:dyDescent="0.25">
      <c r="A448" s="57" t="s">
        <v>19753</v>
      </c>
      <c r="B448" s="359" t="s">
        <v>18360</v>
      </c>
      <c r="C448" s="10" t="s">
        <v>13787</v>
      </c>
      <c r="D448" s="57" t="s">
        <v>18359</v>
      </c>
      <c r="E448" s="257">
        <v>41746</v>
      </c>
    </row>
    <row r="449" spans="1:5" x14ac:dyDescent="0.25">
      <c r="A449" s="57" t="s">
        <v>19571</v>
      </c>
      <c r="B449" s="359" t="s">
        <v>18266</v>
      </c>
      <c r="C449" s="10" t="s">
        <v>13840</v>
      </c>
      <c r="D449" s="57" t="s">
        <v>18263</v>
      </c>
      <c r="E449" s="257">
        <v>41746</v>
      </c>
    </row>
    <row r="450" spans="1:5" x14ac:dyDescent="0.25">
      <c r="A450" s="57" t="s">
        <v>15698</v>
      </c>
      <c r="B450" s="359" t="s">
        <v>13272</v>
      </c>
      <c r="C450" s="10" t="s">
        <v>3106</v>
      </c>
      <c r="D450" s="57" t="s">
        <v>13271</v>
      </c>
      <c r="E450" s="257">
        <v>41746</v>
      </c>
    </row>
    <row r="451" spans="1:5" x14ac:dyDescent="0.25">
      <c r="A451" s="57" t="s">
        <v>15684</v>
      </c>
      <c r="B451" s="359" t="s">
        <v>13264</v>
      </c>
      <c r="C451" s="10" t="s">
        <v>3106</v>
      </c>
      <c r="D451" s="57" t="s">
        <v>13262</v>
      </c>
      <c r="E451" s="257">
        <v>41746</v>
      </c>
    </row>
    <row r="452" spans="1:5" x14ac:dyDescent="0.25">
      <c r="A452" s="57" t="s">
        <v>18412</v>
      </c>
      <c r="B452" s="359" t="s">
        <v>16072</v>
      </c>
      <c r="C452" s="10" t="s">
        <v>13642</v>
      </c>
      <c r="D452" s="57" t="s">
        <v>16070</v>
      </c>
      <c r="E452" s="257">
        <v>41746</v>
      </c>
    </row>
    <row r="453" spans="1:5" x14ac:dyDescent="0.25">
      <c r="A453" s="57" t="s">
        <v>6276</v>
      </c>
      <c r="B453" s="359" t="s">
        <v>10892</v>
      </c>
      <c r="C453" s="10" t="s">
        <v>1710</v>
      </c>
      <c r="D453" s="57" t="s">
        <v>5843</v>
      </c>
      <c r="E453" s="257">
        <v>41746</v>
      </c>
    </row>
    <row r="454" spans="1:5" x14ac:dyDescent="0.25">
      <c r="A454" s="57" t="s">
        <v>20074</v>
      </c>
      <c r="B454" s="359" t="s">
        <v>18693</v>
      </c>
      <c r="C454" s="10" t="s">
        <v>2361</v>
      </c>
      <c r="D454" s="57" t="s">
        <v>18691</v>
      </c>
      <c r="E454" s="257">
        <v>41746</v>
      </c>
    </row>
    <row r="455" spans="1:5" x14ac:dyDescent="0.25">
      <c r="A455" s="57" t="s">
        <v>5159</v>
      </c>
      <c r="B455" s="359" t="s">
        <v>10653</v>
      </c>
      <c r="C455" s="10" t="s">
        <v>4946</v>
      </c>
      <c r="D455" s="57" t="s">
        <v>5004</v>
      </c>
      <c r="E455" s="257">
        <v>41746</v>
      </c>
    </row>
    <row r="456" spans="1:5" x14ac:dyDescent="0.25">
      <c r="A456" s="57" t="s">
        <v>5222</v>
      </c>
      <c r="B456" s="359" t="s">
        <v>10479</v>
      </c>
      <c r="C456" s="10" t="s">
        <v>3928</v>
      </c>
      <c r="D456" s="57" t="s">
        <v>3971</v>
      </c>
      <c r="E456" s="257">
        <v>41746</v>
      </c>
    </row>
    <row r="457" spans="1:5" x14ac:dyDescent="0.25">
      <c r="A457" s="57" t="s">
        <v>19374</v>
      </c>
      <c r="B457" s="359" t="s">
        <v>13266</v>
      </c>
      <c r="C457" s="10" t="s">
        <v>3106</v>
      </c>
      <c r="D457" s="57" t="s">
        <v>18409</v>
      </c>
      <c r="E457" s="257">
        <v>41746</v>
      </c>
    </row>
    <row r="458" spans="1:5" x14ac:dyDescent="0.25">
      <c r="A458" s="57" t="s">
        <v>5969</v>
      </c>
      <c r="B458" s="359" t="s">
        <v>10551</v>
      </c>
      <c r="C458" s="10" t="s">
        <v>2093</v>
      </c>
      <c r="D458" s="57" t="s">
        <v>8937</v>
      </c>
      <c r="E458" s="257">
        <v>41746</v>
      </c>
    </row>
    <row r="459" spans="1:5" x14ac:dyDescent="0.25">
      <c r="A459" s="57" t="s">
        <v>15799</v>
      </c>
      <c r="B459" s="359" t="s">
        <v>11676</v>
      </c>
      <c r="C459" s="10" t="s">
        <v>8628</v>
      </c>
      <c r="D459" s="57" t="s">
        <v>15655</v>
      </c>
      <c r="E459" s="257">
        <v>41746</v>
      </c>
    </row>
    <row r="460" spans="1:5" x14ac:dyDescent="0.25">
      <c r="A460" s="57" t="s">
        <v>1249</v>
      </c>
      <c r="B460" s="359" t="s">
        <v>9605</v>
      </c>
      <c r="C460" s="10" t="s">
        <v>1675</v>
      </c>
      <c r="D460" s="57" t="s">
        <v>1216</v>
      </c>
      <c r="E460" s="257">
        <v>41746</v>
      </c>
    </row>
    <row r="461" spans="1:5" x14ac:dyDescent="0.25">
      <c r="A461" s="57" t="s">
        <v>5131</v>
      </c>
      <c r="B461" s="359" t="s">
        <v>10176</v>
      </c>
      <c r="C461" s="10" t="s">
        <v>3106</v>
      </c>
      <c r="D461" s="57" t="s">
        <v>4870</v>
      </c>
      <c r="E461" s="257">
        <v>41754</v>
      </c>
    </row>
    <row r="462" spans="1:5" x14ac:dyDescent="0.25">
      <c r="A462" s="57" t="s">
        <v>17592</v>
      </c>
      <c r="B462" s="359" t="s">
        <v>17330</v>
      </c>
      <c r="C462" s="10" t="s">
        <v>167</v>
      </c>
      <c r="D462" s="57" t="s">
        <v>17327</v>
      </c>
      <c r="E462" s="257">
        <v>41755</v>
      </c>
    </row>
    <row r="463" spans="1:5" x14ac:dyDescent="0.25">
      <c r="A463" s="57" t="s">
        <v>8526</v>
      </c>
      <c r="B463" s="359" t="s">
        <v>11261</v>
      </c>
      <c r="C463" s="10" t="s">
        <v>1923</v>
      </c>
      <c r="D463" s="57" t="s">
        <v>6938</v>
      </c>
      <c r="E463" s="257">
        <v>41756</v>
      </c>
    </row>
    <row r="464" spans="1:5" x14ac:dyDescent="0.25">
      <c r="A464" s="57" t="s">
        <v>13439</v>
      </c>
      <c r="B464" s="359" t="s">
        <v>11613</v>
      </c>
      <c r="C464" s="10" t="s">
        <v>8086</v>
      </c>
      <c r="D464" s="57" t="s">
        <v>8548</v>
      </c>
      <c r="E464" s="257">
        <v>41757</v>
      </c>
    </row>
    <row r="465" spans="1:5" x14ac:dyDescent="0.25">
      <c r="A465" s="57" t="s">
        <v>22940</v>
      </c>
      <c r="B465" s="359" t="s">
        <v>17835</v>
      </c>
      <c r="C465" s="10" t="s">
        <v>13706</v>
      </c>
      <c r="D465" s="57" t="s">
        <v>22927</v>
      </c>
      <c r="E465" s="257">
        <v>41758</v>
      </c>
    </row>
    <row r="466" spans="1:5" x14ac:dyDescent="0.25">
      <c r="A466" s="57" t="s">
        <v>20163</v>
      </c>
      <c r="B466" s="359" t="s">
        <v>17834</v>
      </c>
      <c r="C466" s="10" t="s">
        <v>13706</v>
      </c>
      <c r="D466" s="57" t="s">
        <v>18131</v>
      </c>
      <c r="E466" s="257">
        <v>41759</v>
      </c>
    </row>
    <row r="467" spans="1:5" x14ac:dyDescent="0.25">
      <c r="A467" s="57" t="s">
        <v>6270</v>
      </c>
      <c r="B467" s="359" t="s">
        <v>10883</v>
      </c>
      <c r="C467" s="10" t="s">
        <v>1710</v>
      </c>
      <c r="D467" s="57" t="s">
        <v>5832</v>
      </c>
      <c r="E467" s="257">
        <v>41760</v>
      </c>
    </row>
    <row r="468" spans="1:5" x14ac:dyDescent="0.25">
      <c r="A468" s="57" t="s">
        <v>5669</v>
      </c>
      <c r="B468" s="359" t="s">
        <v>10469</v>
      </c>
      <c r="C468" s="10" t="s">
        <v>3928</v>
      </c>
      <c r="D468" s="57" t="s">
        <v>3954</v>
      </c>
      <c r="E468" s="257">
        <v>41761</v>
      </c>
    </row>
    <row r="469" spans="1:5" x14ac:dyDescent="0.25">
      <c r="A469" s="57" t="s">
        <v>13114</v>
      </c>
      <c r="B469" s="359" t="s">
        <v>11450</v>
      </c>
      <c r="C469" s="10" t="s">
        <v>1603</v>
      </c>
      <c r="D469" s="57" t="s">
        <v>7574</v>
      </c>
      <c r="E469" s="257">
        <v>41762</v>
      </c>
    </row>
    <row r="470" spans="1:5" x14ac:dyDescent="0.25">
      <c r="A470" s="57" t="s">
        <v>9171</v>
      </c>
      <c r="B470" s="359" t="s">
        <v>10151</v>
      </c>
      <c r="C470" s="10" t="s">
        <v>2990</v>
      </c>
      <c r="D470" s="57" t="s">
        <v>2992</v>
      </c>
      <c r="E470" s="257">
        <v>41763</v>
      </c>
    </row>
    <row r="471" spans="1:5" x14ac:dyDescent="0.25">
      <c r="A471" s="57" t="s">
        <v>6512</v>
      </c>
      <c r="B471" s="359" t="s">
        <v>10961</v>
      </c>
      <c r="C471" s="10" t="s">
        <v>1710</v>
      </c>
      <c r="D471" s="57" t="s">
        <v>6024</v>
      </c>
      <c r="E471" s="257">
        <v>41764</v>
      </c>
    </row>
    <row r="472" spans="1:5" x14ac:dyDescent="0.25">
      <c r="A472" s="57" t="s">
        <v>20016</v>
      </c>
      <c r="B472" s="359" t="s">
        <v>17345</v>
      </c>
      <c r="C472" s="10" t="s">
        <v>167</v>
      </c>
      <c r="D472" s="57" t="s">
        <v>17343</v>
      </c>
      <c r="E472" s="257">
        <v>41761</v>
      </c>
    </row>
    <row r="473" spans="1:5" x14ac:dyDescent="0.25">
      <c r="A473" s="57" t="s">
        <v>15618</v>
      </c>
      <c r="B473" s="359" t="s">
        <v>13375</v>
      </c>
      <c r="C473" s="10" t="s">
        <v>12139</v>
      </c>
      <c r="D473" s="57" t="s">
        <v>14635</v>
      </c>
      <c r="E473" s="257">
        <v>41761</v>
      </c>
    </row>
    <row r="474" spans="1:5" x14ac:dyDescent="0.25">
      <c r="A474" s="57" t="s">
        <v>15979</v>
      </c>
      <c r="B474" s="359" t="s">
        <v>12234</v>
      </c>
      <c r="C474" s="10" t="s">
        <v>12230</v>
      </c>
      <c r="D474" s="57" t="s">
        <v>15191</v>
      </c>
      <c r="E474" s="257">
        <v>41761</v>
      </c>
    </row>
    <row r="475" spans="1:5" x14ac:dyDescent="0.25">
      <c r="A475" s="57" t="s">
        <v>19302</v>
      </c>
      <c r="B475" s="359" t="s">
        <v>17289</v>
      </c>
      <c r="C475" s="10" t="s">
        <v>167</v>
      </c>
      <c r="D475" s="57" t="s">
        <v>17287</v>
      </c>
      <c r="E475" s="257">
        <v>41761</v>
      </c>
    </row>
    <row r="476" spans="1:5" x14ac:dyDescent="0.25">
      <c r="A476" s="57" t="s">
        <v>5158</v>
      </c>
      <c r="B476" s="359" t="s">
        <v>10651</v>
      </c>
      <c r="C476" s="10" t="s">
        <v>4946</v>
      </c>
      <c r="D476" s="57" t="s">
        <v>5002</v>
      </c>
      <c r="E476" s="257">
        <v>41761</v>
      </c>
    </row>
    <row r="477" spans="1:5" x14ac:dyDescent="0.25">
      <c r="A477" s="57" t="s">
        <v>15952</v>
      </c>
      <c r="B477" s="359" t="s">
        <v>12861</v>
      </c>
      <c r="C477" s="10" t="s">
        <v>12841</v>
      </c>
      <c r="D477" s="57" t="s">
        <v>12859</v>
      </c>
      <c r="E477" s="257">
        <v>41761</v>
      </c>
    </row>
    <row r="478" spans="1:5" x14ac:dyDescent="0.25">
      <c r="A478" s="57" t="s">
        <v>19911</v>
      </c>
      <c r="B478" s="359" t="s">
        <v>18358</v>
      </c>
      <c r="C478" s="10" t="s">
        <v>13787</v>
      </c>
      <c r="D478" s="57" t="s">
        <v>18356</v>
      </c>
      <c r="E478" s="257">
        <v>41761</v>
      </c>
    </row>
    <row r="479" spans="1:5" x14ac:dyDescent="0.25">
      <c r="A479" s="57" t="s">
        <v>1260</v>
      </c>
      <c r="B479" s="359" t="s">
        <v>9759</v>
      </c>
      <c r="C479" s="10" t="s">
        <v>1908</v>
      </c>
      <c r="D479" s="57" t="s">
        <v>1261</v>
      </c>
      <c r="E479" s="257">
        <v>41761</v>
      </c>
    </row>
    <row r="480" spans="1:5" x14ac:dyDescent="0.25">
      <c r="A480" s="57" t="s">
        <v>5269</v>
      </c>
      <c r="B480" s="359" t="s">
        <v>9647</v>
      </c>
      <c r="C480" s="10" t="s">
        <v>918</v>
      </c>
      <c r="D480" s="57" t="s">
        <v>4693</v>
      </c>
      <c r="E480" s="257">
        <v>41761</v>
      </c>
    </row>
    <row r="481" spans="1:5" x14ac:dyDescent="0.25">
      <c r="A481" s="57" t="s">
        <v>9229</v>
      </c>
      <c r="B481" s="359" t="s">
        <v>10205</v>
      </c>
      <c r="C481" s="10" t="s">
        <v>3187</v>
      </c>
      <c r="D481" s="57" t="s">
        <v>3197</v>
      </c>
      <c r="E481" s="257">
        <v>41767</v>
      </c>
    </row>
    <row r="482" spans="1:5" x14ac:dyDescent="0.25">
      <c r="A482" s="57" t="s">
        <v>17607</v>
      </c>
      <c r="B482" s="359" t="s">
        <v>13411</v>
      </c>
      <c r="C482" s="10" t="s">
        <v>13406</v>
      </c>
      <c r="D482" s="57" t="s">
        <v>13408</v>
      </c>
      <c r="E482" s="257">
        <v>41767</v>
      </c>
    </row>
    <row r="483" spans="1:5" x14ac:dyDescent="0.25">
      <c r="A483" s="57" t="s">
        <v>11335</v>
      </c>
      <c r="B483" s="359" t="s">
        <v>11338</v>
      </c>
      <c r="C483" s="10" t="s">
        <v>7220</v>
      </c>
      <c r="D483" s="57" t="s">
        <v>7228</v>
      </c>
      <c r="E483" s="257">
        <v>41767</v>
      </c>
    </row>
    <row r="484" spans="1:5" x14ac:dyDescent="0.25">
      <c r="A484" s="57" t="s">
        <v>5204</v>
      </c>
      <c r="B484" s="359" t="s">
        <v>9811</v>
      </c>
      <c r="C484" s="10" t="s">
        <v>2131</v>
      </c>
      <c r="D484" s="57" t="s">
        <v>3876</v>
      </c>
      <c r="E484" s="257">
        <v>41767</v>
      </c>
    </row>
    <row r="485" spans="1:5" x14ac:dyDescent="0.25">
      <c r="A485" s="57" t="s">
        <v>7365</v>
      </c>
      <c r="B485" s="359" t="s">
        <v>10813</v>
      </c>
      <c r="C485" s="10" t="s">
        <v>5392</v>
      </c>
      <c r="D485" s="57" t="s">
        <v>5450</v>
      </c>
      <c r="E485" s="257">
        <v>41767</v>
      </c>
    </row>
    <row r="486" spans="1:5" x14ac:dyDescent="0.25">
      <c r="A486" s="57" t="s">
        <v>12056</v>
      </c>
      <c r="B486" s="359" t="s">
        <v>12058</v>
      </c>
      <c r="C486" s="10" t="s">
        <v>6987</v>
      </c>
      <c r="D486" s="57" t="s">
        <v>7017</v>
      </c>
      <c r="E486" s="257">
        <v>41767</v>
      </c>
    </row>
    <row r="487" spans="1:5" x14ac:dyDescent="0.25">
      <c r="A487" s="57" t="s">
        <v>5798</v>
      </c>
      <c r="B487" s="359" t="s">
        <v>10549</v>
      </c>
      <c r="C487" s="10" t="s">
        <v>2093</v>
      </c>
      <c r="D487" s="57" t="s">
        <v>20348</v>
      </c>
      <c r="E487" s="257">
        <v>41774</v>
      </c>
    </row>
    <row r="488" spans="1:5" x14ac:dyDescent="0.25">
      <c r="A488" s="57" t="s">
        <v>8102</v>
      </c>
      <c r="B488" s="359" t="s">
        <v>10974</v>
      </c>
      <c r="C488" s="10" t="s">
        <v>4731</v>
      </c>
      <c r="D488" s="57" t="s">
        <v>6041</v>
      </c>
      <c r="E488" s="257">
        <v>41774</v>
      </c>
    </row>
    <row r="489" spans="1:5" x14ac:dyDescent="0.25">
      <c r="A489" s="57" t="s">
        <v>19568</v>
      </c>
      <c r="B489" s="359" t="s">
        <v>17931</v>
      </c>
      <c r="C489" s="10" t="s">
        <v>13840</v>
      </c>
      <c r="D489" s="57" t="s">
        <v>18259</v>
      </c>
      <c r="E489" s="257">
        <v>41774</v>
      </c>
    </row>
    <row r="490" spans="1:5" x14ac:dyDescent="0.25">
      <c r="A490" s="57" t="s">
        <v>12795</v>
      </c>
      <c r="B490" s="359" t="s">
        <v>11777</v>
      </c>
      <c r="C490" s="10" t="s">
        <v>9350</v>
      </c>
      <c r="D490" s="57" t="s">
        <v>9362</v>
      </c>
      <c r="E490" s="257">
        <v>41774</v>
      </c>
    </row>
    <row r="491" spans="1:5" x14ac:dyDescent="0.25">
      <c r="A491" s="57" t="s">
        <v>4079</v>
      </c>
      <c r="B491" s="359" t="s">
        <v>10199</v>
      </c>
      <c r="C491" s="10" t="s">
        <v>3187</v>
      </c>
      <c r="D491" s="57" t="s">
        <v>3191</v>
      </c>
      <c r="E491" s="257">
        <v>41782</v>
      </c>
    </row>
    <row r="492" spans="1:5" x14ac:dyDescent="0.25">
      <c r="A492" s="57" t="s">
        <v>5046</v>
      </c>
      <c r="B492" s="359" t="s">
        <v>9579</v>
      </c>
      <c r="C492" s="10" t="s">
        <v>1616</v>
      </c>
      <c r="D492" s="57" t="s">
        <v>1618</v>
      </c>
      <c r="E492" s="257">
        <v>41782</v>
      </c>
    </row>
    <row r="493" spans="1:5" x14ac:dyDescent="0.25">
      <c r="A493" s="57" t="s">
        <v>15904</v>
      </c>
      <c r="B493" s="359" t="s">
        <v>11768</v>
      </c>
      <c r="C493" s="10" t="s">
        <v>6858</v>
      </c>
      <c r="D493" s="57" t="s">
        <v>15272</v>
      </c>
      <c r="E493" s="257">
        <v>41782</v>
      </c>
    </row>
    <row r="494" spans="1:5" x14ac:dyDescent="0.25">
      <c r="A494" s="57" t="s">
        <v>13428</v>
      </c>
      <c r="B494" s="359" t="s">
        <v>11401</v>
      </c>
      <c r="C494" s="10" t="s">
        <v>1603</v>
      </c>
      <c r="D494" s="57" t="s">
        <v>7399</v>
      </c>
      <c r="E494" s="257">
        <v>41782</v>
      </c>
    </row>
    <row r="495" spans="1:5" x14ac:dyDescent="0.25">
      <c r="A495" s="57" t="s">
        <v>15922</v>
      </c>
      <c r="B495" s="359" t="s">
        <v>12406</v>
      </c>
      <c r="C495" s="10" t="s">
        <v>1640</v>
      </c>
      <c r="D495" s="57" t="s">
        <v>12404</v>
      </c>
      <c r="E495" s="257">
        <v>41782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20139</v>
      </c>
      <c r="B1" s="469"/>
      <c r="C1" s="469"/>
      <c r="D1" s="469"/>
      <c r="E1" s="469"/>
      <c r="G1" s="469" t="s">
        <v>4131</v>
      </c>
      <c r="H1" s="469"/>
      <c r="I1" s="469"/>
      <c r="J1" s="469"/>
      <c r="K1" s="469"/>
      <c r="M1" s="469" t="s">
        <v>4130</v>
      </c>
      <c r="N1" s="469"/>
      <c r="O1" s="469"/>
      <c r="P1" s="469"/>
      <c r="Q1" s="469"/>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2014-05-30T20:57:44Z</dcterms:modified>
</cp:coreProperties>
</file>